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800" windowHeight="14040" activeTab="0"/>
  </bookViews>
  <sheets>
    <sheet name="Макси" sheetId="1" r:id="rId1"/>
    <sheet name="Медиум" sheetId="2" r:id="rId2"/>
    <sheet name="Мини" sheetId="3" r:id="rId3"/>
    <sheet name="Той" sheetId="4" r:id="rId4"/>
    <sheet name="Команды" sheetId="5" r:id="rId5"/>
    <sheet name="L" sheetId="6" r:id="rId6"/>
    <sheet name="M" sheetId="7" r:id="rId7"/>
    <sheet name="S" sheetId="8" r:id="rId8"/>
    <sheet name="T" sheetId="9" r:id="rId9"/>
    <sheet name="Лист1" sheetId="10" r:id="rId10"/>
    <sheet name="Лист3" sheetId="11" r:id="rId11"/>
  </sheets>
  <definedNames/>
  <calcPr fullCalcOnLoad="1"/>
</workbook>
</file>

<file path=xl/sharedStrings.xml><?xml version="1.0" encoding="utf-8"?>
<sst xmlns="http://schemas.openxmlformats.org/spreadsheetml/2006/main" count="900" uniqueCount="201">
  <si>
    <t>Стартовый номер</t>
  </si>
  <si>
    <t>Фамилия, имя участника</t>
  </si>
  <si>
    <t>Порода, кличка собаки</t>
  </si>
  <si>
    <t>Команда</t>
  </si>
  <si>
    <t>Время</t>
  </si>
  <si>
    <t>Штраф</t>
  </si>
  <si>
    <t>Общий штраф</t>
  </si>
  <si>
    <t>Место</t>
  </si>
  <si>
    <t>Аджилити</t>
  </si>
  <si>
    <t>Джампинг</t>
  </si>
  <si>
    <t>Штраф за время</t>
  </si>
  <si>
    <t>Финал</t>
  </si>
  <si>
    <t xml:space="preserve">Время </t>
  </si>
  <si>
    <t>Сумма двоеборья</t>
  </si>
  <si>
    <t>Личный зачет</t>
  </si>
  <si>
    <t>Первенство России</t>
  </si>
  <si>
    <t>Сумма штрафа</t>
  </si>
  <si>
    <t>шелти Ноктюрн</t>
  </si>
  <si>
    <t>Штрафы</t>
  </si>
  <si>
    <t>Командные штрафы</t>
  </si>
  <si>
    <t>Сумма командных штрафов</t>
  </si>
  <si>
    <t>тервюрен Бенгалия</t>
  </si>
  <si>
    <t>Ганеева Светлана</t>
  </si>
  <si>
    <t>шелти Кенвивиэл Бэлл</t>
  </si>
  <si>
    <t>Кольцова Анна</t>
  </si>
  <si>
    <t>Волкова Дарья</t>
  </si>
  <si>
    <t>шелти Матисс</t>
  </si>
  <si>
    <t>шелти Экспрессия</t>
  </si>
  <si>
    <t>Ивановская область-2</t>
  </si>
  <si>
    <t>Сумма времени</t>
  </si>
  <si>
    <t>КВ</t>
  </si>
  <si>
    <t>МВ</t>
  </si>
  <si>
    <t>Д.Т.</t>
  </si>
  <si>
    <t>Скорость аджилити</t>
  </si>
  <si>
    <t>Скорость джампинг</t>
  </si>
  <si>
    <t>Скорость финал</t>
  </si>
  <si>
    <t>бордер-колли Робин Брюс</t>
  </si>
  <si>
    <t>Ивановская область-1</t>
  </si>
  <si>
    <t>Московские девчата</t>
  </si>
  <si>
    <t>Сорокин Денис</t>
  </si>
  <si>
    <t>английский кокер-спаниель Федос</t>
  </si>
  <si>
    <t>Сагдеев Руслан</t>
  </si>
  <si>
    <t>Семина Юлия</t>
  </si>
  <si>
    <t>Сборная Москвы "Московские девчата"</t>
  </si>
  <si>
    <t>Москва</t>
  </si>
  <si>
    <t>малинуа Шумахер</t>
  </si>
  <si>
    <t>Булатова Екатерина</t>
  </si>
  <si>
    <t>метис Сьюзи</t>
  </si>
  <si>
    <t>Лашкул Ксения</t>
  </si>
  <si>
    <t>немецкая овчарка Леди</t>
  </si>
  <si>
    <t>шелти Цветень</t>
  </si>
  <si>
    <t>Насонова Светлана</t>
  </si>
  <si>
    <t>Правосудова Светлана</t>
  </si>
  <si>
    <t>американский кокер-спаниель Яндекс</t>
  </si>
  <si>
    <t>Бабынина Анастасия</t>
  </si>
  <si>
    <t>шелти Хлоя</t>
  </si>
  <si>
    <t>Батаева Анастасия</t>
  </si>
  <si>
    <t>Столица</t>
  </si>
  <si>
    <t>фокстерьер Ави</t>
  </si>
  <si>
    <t>шелти Бэль</t>
  </si>
  <si>
    <t>метис Белка</t>
  </si>
  <si>
    <t>Сборная Москвы "Москва"</t>
  </si>
  <si>
    <t>ам. кокер-спаниель Яндекс</t>
  </si>
  <si>
    <t>Пермский край-1</t>
  </si>
  <si>
    <t>Пермский край-2</t>
  </si>
  <si>
    <t>Костромская область-1</t>
  </si>
  <si>
    <t>Костромская область-2</t>
  </si>
  <si>
    <t>шелти Огненный Дождь</t>
  </si>
  <si>
    <t>фокстерьер Жаклин</t>
  </si>
  <si>
    <t>Нижегородская область-2</t>
  </si>
  <si>
    <t>Болдырева Елизавета</t>
  </si>
  <si>
    <t>Костромская область-3</t>
  </si>
  <si>
    <t>Нижегородская область-1</t>
  </si>
  <si>
    <t>Антонова Екатерина</t>
  </si>
  <si>
    <t>метис Боня</t>
  </si>
  <si>
    <t>Архангельская область</t>
  </si>
  <si>
    <t>Шибалова Ирина</t>
  </si>
  <si>
    <t>фокстерьер Чинзанно</t>
  </si>
  <si>
    <t>Колтовская Екатерина</t>
  </si>
  <si>
    <t>бигль Рей</t>
  </si>
  <si>
    <t>цвергшнауцер Енисей</t>
  </si>
  <si>
    <t>цвергшнауцер Леон</t>
  </si>
  <si>
    <t>бордер-колли Мамба</t>
  </si>
  <si>
    <t>лабрадор Дайва</t>
  </si>
  <si>
    <t>Сборная Нижегородской области-1</t>
  </si>
  <si>
    <t>Сборная Нижегородской области-2</t>
  </si>
  <si>
    <t>бордер-колли Адриатика</t>
  </si>
  <si>
    <t>бордер-колли Ингрид-Лакоста</t>
  </si>
  <si>
    <t>Молчанова Светлана</t>
  </si>
  <si>
    <t>метис Яна</t>
  </si>
  <si>
    <t>малинуа Алмаз</t>
  </si>
  <si>
    <t>шелти Капитан Джек</t>
  </si>
  <si>
    <t>Гречкин Григорий</t>
  </si>
  <si>
    <t>малинуа Казанова</t>
  </si>
  <si>
    <t>Меньшенина Алена</t>
  </si>
  <si>
    <t>бордер-колли Аллонсо</t>
  </si>
  <si>
    <t>цвершнауцер Леон</t>
  </si>
  <si>
    <t>Ашкерова Дарья</t>
  </si>
  <si>
    <t>далматин Джесси</t>
  </si>
  <si>
    <t>бордер-колли Индира</t>
  </si>
  <si>
    <t>тервюрен Гера</t>
  </si>
  <si>
    <t>Столичные штучки</t>
  </si>
  <si>
    <t>бордер-колли Альфа Центавра</t>
  </si>
  <si>
    <t>Егорова Анастасия</t>
  </si>
  <si>
    <t>бордер-колли Амбассадор</t>
  </si>
  <si>
    <t>Остапчук Евгения</t>
  </si>
  <si>
    <t>ирландский сеттер Рея</t>
  </si>
  <si>
    <t>Пермский край-5</t>
  </si>
  <si>
    <t>Райкова Ксения</t>
  </si>
  <si>
    <t>Самарская область-1</t>
  </si>
  <si>
    <t>бордер-колли Бордергард</t>
  </si>
  <si>
    <t>Свердловская область</t>
  </si>
  <si>
    <t>бордер-колли Триумф</t>
  </si>
  <si>
    <t>Самарская область-2</t>
  </si>
  <si>
    <t>малинуа Даниэль</t>
  </si>
  <si>
    <t>Москвички</t>
  </si>
  <si>
    <t>Перебейнос Анастасия</t>
  </si>
  <si>
    <t>тервюрен Ирбис</t>
  </si>
  <si>
    <t>Комисарук Ольга</t>
  </si>
  <si>
    <t>метис Мотильда</t>
  </si>
  <si>
    <t>Смирнова Дарья</t>
  </si>
  <si>
    <t>малинуа Штеффи</t>
  </si>
  <si>
    <t>Голомидова Екатерина</t>
  </si>
  <si>
    <t>бордер-колли Престиж</t>
  </si>
  <si>
    <t>Курочкин Станислав</t>
  </si>
  <si>
    <t>метис Дана</t>
  </si>
  <si>
    <t>Пшеничникова Мария</t>
  </si>
  <si>
    <t>бордер-колли Виртуоз</t>
  </si>
  <si>
    <t>Пермский край-3</t>
  </si>
  <si>
    <t>Булякбаева Алена</t>
  </si>
  <si>
    <t>немецкая овчарка Один</t>
  </si>
  <si>
    <t>бордер-колли Санни</t>
  </si>
  <si>
    <t>Пермский край-6</t>
  </si>
  <si>
    <t>бордер-колли Аризона</t>
  </si>
  <si>
    <t>бордер-колли Актавия</t>
  </si>
  <si>
    <t>бордер-колли Летс Гоу</t>
  </si>
  <si>
    <t>бордер-колли Инфинити</t>
  </si>
  <si>
    <t>Ивановская область-3</t>
  </si>
  <si>
    <t>бордер-колли Абри</t>
  </si>
  <si>
    <t>ам. стаффордширский терьер Джерри</t>
  </si>
  <si>
    <t>Калашникова Наталья</t>
  </si>
  <si>
    <t>бордер-колли Акелла</t>
  </si>
  <si>
    <t>Белазерова Анна</t>
  </si>
  <si>
    <t>метис Челси</t>
  </si>
  <si>
    <t>Ярославская область-2</t>
  </si>
  <si>
    <t>Кузнецова Маргарита</t>
  </si>
  <si>
    <t>бордер-колли Елана</t>
  </si>
  <si>
    <t>Ярославская область-1</t>
  </si>
  <si>
    <t>шелти Пьеро</t>
  </si>
  <si>
    <t>бордер-колли Кверти</t>
  </si>
  <si>
    <t>Пермский край-4</t>
  </si>
  <si>
    <t>Махнутина Юлия</t>
  </si>
  <si>
    <t>бордер-колли Юнити</t>
  </si>
  <si>
    <t>Пермский край-7</t>
  </si>
  <si>
    <t>бордер-колли Флеча ди Хиело</t>
  </si>
  <si>
    <t>бордер-колли Арвэн</t>
  </si>
  <si>
    <t>керри-блю-терьер Вильям</t>
  </si>
  <si>
    <t>Ятманова Юлия</t>
  </si>
  <si>
    <t>шелти Смайлик</t>
  </si>
  <si>
    <t xml:space="preserve">американский кокер-спаниель Шера </t>
  </si>
  <si>
    <t>Герасимова Мария</t>
  </si>
  <si>
    <t>шелти БельФанто</t>
  </si>
  <si>
    <t>Гремякина Анна</t>
  </si>
  <si>
    <t>шелти Елизар</t>
  </si>
  <si>
    <t>русский спаниель Бумер</t>
  </si>
  <si>
    <t>фокстерьер Велга</t>
  </si>
  <si>
    <t>шелти Шустрик</t>
  </si>
  <si>
    <t>шелти Вальтер</t>
  </si>
  <si>
    <t>шелти Веснушка</t>
  </si>
  <si>
    <t>Сиротина Валентина</t>
  </si>
  <si>
    <t>шелти Визаут</t>
  </si>
  <si>
    <t>шелти Василиса</t>
  </si>
  <si>
    <t>шелти Тим</t>
  </si>
  <si>
    <t>метис Бонита</t>
  </si>
  <si>
    <t>шелти Жужа</t>
  </si>
  <si>
    <t>Мизгирева Юлия</t>
  </si>
  <si>
    <t>метис Аня</t>
  </si>
  <si>
    <t>шелти Гордый Лис</t>
  </si>
  <si>
    <t>шелти Феррари</t>
  </si>
  <si>
    <t>шелти Крош</t>
  </si>
  <si>
    <t>папильон Унас</t>
  </si>
  <si>
    <t>такса Лексус</t>
  </si>
  <si>
    <t>Рогова Ксения</t>
  </si>
  <si>
    <t>метис Пиншел</t>
  </si>
  <si>
    <t>силки-терьер Снеш</t>
  </si>
  <si>
    <t>шелти Хеллоуин</t>
  </si>
  <si>
    <t>шпиц Алиса</t>
  </si>
  <si>
    <t>пудель Салина</t>
  </si>
  <si>
    <t>Сборная Москвы "Столичные штучки"</t>
  </si>
  <si>
    <t>бигль Рэй</t>
  </si>
  <si>
    <t>Сборная Москвы "Москвички"</t>
  </si>
  <si>
    <t>Столичные шучки</t>
  </si>
  <si>
    <t>шпиц Крош</t>
  </si>
  <si>
    <t>силки-терьер Снэш</t>
  </si>
  <si>
    <t>фокстерьер Чинзано</t>
  </si>
  <si>
    <t>Сборная Свердловской области</t>
  </si>
  <si>
    <t>Сборная Ярославской области-1</t>
  </si>
  <si>
    <t>Сборная Ярославской области-2</t>
  </si>
  <si>
    <t>бордер-колли Мобиле</t>
  </si>
  <si>
    <t>бордер-колли Роберт Брюс</t>
  </si>
  <si>
    <t>Костромская область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</si>
</sst>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22" borderId="0" xfId="0" applyFill="1" applyAlignment="1">
      <alignment horizontal="center"/>
    </xf>
    <xf numFmtId="0" fontId="0" fillId="22" borderId="0" xfId="0" applyFill="1" applyAlignment="1">
      <alignment/>
    </xf>
    <xf numFmtId="0" fontId="0" fillId="0" borderId="0" xfId="0" applyFill="1" applyAlignment="1">
      <alignment/>
    </xf>
    <xf numFmtId="49" fontId="0" fillId="3" borderId="0" xfId="0" applyNumberFormat="1" applyFill="1" applyAlignment="1">
      <alignment/>
    </xf>
    <xf numFmtId="49" fontId="0" fillId="4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24" borderId="0" xfId="0" applyNumberFormat="1" applyFill="1" applyAlignment="1">
      <alignment/>
    </xf>
    <xf numFmtId="2" fontId="0" fillId="4" borderId="0" xfId="0" applyNumberFormat="1" applyFill="1" applyAlignment="1">
      <alignment/>
    </xf>
    <xf numFmtId="2" fontId="0" fillId="2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0" fillId="0" borderId="0" xfId="0" applyNumberFormat="1" applyFont="1" applyAlignment="1">
      <alignment wrapText="1" shrinkToFit="1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1" fillId="0" borderId="0" xfId="0" applyNumberFormat="1" applyFont="1" applyAlignment="1">
      <alignment wrapText="1"/>
    </xf>
    <xf numFmtId="0" fontId="0" fillId="0" borderId="0" xfId="0" applyAlignment="1">
      <alignment/>
    </xf>
    <xf numFmtId="0" fontId="0" fillId="0" borderId="0" xfId="0" applyNumberFormat="1" applyFont="1" applyAlignment="1">
      <alignment horizontal="center" wrapText="1" shrinkToFit="1"/>
    </xf>
    <xf numFmtId="2" fontId="0" fillId="0" borderId="0" xfId="0" applyNumberFormat="1" applyFont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1" fontId="0" fillId="24" borderId="0" xfId="0" applyNumberFormat="1" applyFill="1" applyAlignment="1">
      <alignment/>
    </xf>
    <xf numFmtId="1" fontId="0" fillId="22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1" fontId="1" fillId="3" borderId="0" xfId="0" applyNumberFormat="1" applyFont="1" applyFill="1" applyAlignment="1">
      <alignment/>
    </xf>
    <xf numFmtId="1" fontId="1" fillId="4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2" fontId="0" fillId="24" borderId="0" xfId="0" applyNumberFormat="1" applyFill="1" applyAlignment="1">
      <alignment/>
    </xf>
    <xf numFmtId="1" fontId="0" fillId="24" borderId="0" xfId="0" applyNumberFormat="1" applyFill="1" applyAlignment="1">
      <alignment/>
    </xf>
    <xf numFmtId="2" fontId="0" fillId="22" borderId="0" xfId="0" applyNumberFormat="1" applyFill="1" applyAlignment="1">
      <alignment/>
    </xf>
    <xf numFmtId="0" fontId="0" fillId="22" borderId="0" xfId="0" applyFill="1" applyAlignment="1">
      <alignment/>
    </xf>
    <xf numFmtId="1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1" fillId="0" borderId="0" xfId="0" applyFont="1" applyFill="1" applyAlignment="1">
      <alignment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/>
    </xf>
    <xf numFmtId="0" fontId="0" fillId="22" borderId="0" xfId="0" applyFill="1" applyAlignment="1">
      <alignment horizontal="center"/>
    </xf>
    <xf numFmtId="1" fontId="0" fillId="22" borderId="0" xfId="0" applyNumberFormat="1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3" borderId="0" xfId="0" applyNumberFormat="1" applyFont="1" applyFill="1" applyAlignment="1">
      <alignment/>
    </xf>
    <xf numFmtId="1" fontId="0" fillId="4" borderId="0" xfId="0" applyNumberFormat="1" applyFont="1" applyFill="1" applyAlignment="1">
      <alignment/>
    </xf>
    <xf numFmtId="1" fontId="0" fillId="3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E38" sqref="E38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625" style="0" bestFit="1" customWidth="1"/>
    <col min="4" max="4" width="23.125" style="1" customWidth="1"/>
    <col min="14" max="14" width="11.125" style="0" customWidth="1"/>
    <col min="21" max="21" width="12.25390625" style="0" customWidth="1"/>
    <col min="24" max="24" width="10.125" style="0" customWidth="1"/>
    <col min="25" max="25" width="10.25390625" style="0" customWidth="1"/>
    <col min="26" max="26" width="9.875" style="0" customWidth="1"/>
  </cols>
  <sheetData>
    <row r="1" spans="2:26" ht="12.75">
      <c r="B1" s="6" t="s">
        <v>15</v>
      </c>
      <c r="E1" s="24" t="s">
        <v>30</v>
      </c>
      <c r="F1" s="33">
        <v>52</v>
      </c>
      <c r="G1" s="49" t="s">
        <v>31</v>
      </c>
      <c r="H1" s="33">
        <v>78</v>
      </c>
      <c r="I1" s="24" t="s">
        <v>30</v>
      </c>
      <c r="J1" s="33">
        <v>34</v>
      </c>
      <c r="K1" s="49" t="s">
        <v>31</v>
      </c>
      <c r="L1" s="33">
        <v>51</v>
      </c>
      <c r="M1" s="5"/>
      <c r="N1" s="5"/>
      <c r="O1" s="5"/>
      <c r="P1" s="24" t="s">
        <v>30</v>
      </c>
      <c r="Q1" s="33">
        <v>43</v>
      </c>
      <c r="R1" s="49" t="s">
        <v>31</v>
      </c>
      <c r="S1" s="33">
        <v>65</v>
      </c>
      <c r="T1" s="5"/>
      <c r="U1" s="5"/>
      <c r="V1" s="5"/>
      <c r="W1" s="6" t="s">
        <v>32</v>
      </c>
      <c r="X1">
        <v>198</v>
      </c>
      <c r="Y1">
        <v>135</v>
      </c>
      <c r="Z1">
        <v>173</v>
      </c>
    </row>
    <row r="2" spans="5:17" ht="12.75">
      <c r="E2" s="5"/>
      <c r="F2" s="25"/>
      <c r="G2" s="5"/>
      <c r="H2" s="5"/>
      <c r="I2" s="5"/>
      <c r="J2" s="25"/>
      <c r="K2" s="5"/>
      <c r="L2" s="5"/>
      <c r="M2" s="5"/>
      <c r="N2" s="5"/>
      <c r="O2" s="5"/>
      <c r="P2" s="5"/>
      <c r="Q2" s="5"/>
    </row>
    <row r="3" spans="5:17" ht="12.75">
      <c r="E3" s="75" t="s">
        <v>8</v>
      </c>
      <c r="F3" s="75"/>
      <c r="G3" s="75"/>
      <c r="H3" s="75" t="s">
        <v>9</v>
      </c>
      <c r="I3" s="76"/>
      <c r="J3" s="75"/>
      <c r="K3" s="24"/>
      <c r="L3" s="24"/>
      <c r="M3" s="75" t="s">
        <v>11</v>
      </c>
      <c r="N3" s="75"/>
      <c r="O3" s="75"/>
      <c r="P3" s="75"/>
      <c r="Q3" s="75"/>
    </row>
    <row r="4" spans="1:26" ht="38.25">
      <c r="A4" s="2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3" t="s">
        <v>5</v>
      </c>
      <c r="G4" s="48" t="s">
        <v>10</v>
      </c>
      <c r="H4" s="2" t="s">
        <v>6</v>
      </c>
      <c r="I4" s="3" t="s">
        <v>4</v>
      </c>
      <c r="J4" s="3" t="s">
        <v>5</v>
      </c>
      <c r="K4" s="48" t="s">
        <v>10</v>
      </c>
      <c r="L4" s="2" t="s">
        <v>6</v>
      </c>
      <c r="M4" s="2" t="s">
        <v>29</v>
      </c>
      <c r="N4" s="32" t="s">
        <v>13</v>
      </c>
      <c r="O4" s="26" t="s">
        <v>7</v>
      </c>
      <c r="P4" s="2" t="s">
        <v>4</v>
      </c>
      <c r="Q4" s="2" t="s">
        <v>5</v>
      </c>
      <c r="R4" s="2" t="s">
        <v>10</v>
      </c>
      <c r="S4" s="2" t="s">
        <v>6</v>
      </c>
      <c r="T4" s="2" t="s">
        <v>7</v>
      </c>
      <c r="X4" s="48" t="s">
        <v>33</v>
      </c>
      <c r="Y4" s="48" t="s">
        <v>34</v>
      </c>
      <c r="Z4" s="48" t="s">
        <v>35</v>
      </c>
    </row>
    <row r="5" spans="1:26" ht="12.75">
      <c r="A5" s="4">
        <v>6524</v>
      </c>
      <c r="B5" s="1" t="s">
        <v>126</v>
      </c>
      <c r="C5" s="1" t="s">
        <v>127</v>
      </c>
      <c r="D5" s="1" t="s">
        <v>128</v>
      </c>
      <c r="E5" s="5">
        <f>L!E26</f>
        <v>42.69</v>
      </c>
      <c r="F5" s="25">
        <f>L!F26</f>
        <v>25</v>
      </c>
      <c r="G5" s="5">
        <f aca="true" t="shared" si="0" ref="G5:G31">IF(E5=0,120,IF(E5&gt;$H$1,120,IF(E5&lt;$F$1,0,IF($H$1&gt;E5&gt;$F$1,E5-$F$1))))</f>
        <v>0</v>
      </c>
      <c r="H5" s="5">
        <f aca="true" t="shared" si="1" ref="H5:H31">SUM(F5,G5)</f>
        <v>25</v>
      </c>
      <c r="I5" s="5">
        <f>L!H26</f>
        <v>27.31</v>
      </c>
      <c r="J5" s="25">
        <f>L!I26</f>
        <v>5</v>
      </c>
      <c r="K5" s="5">
        <f aca="true" t="shared" si="2" ref="K5:K31">IF(I5=0,100,IF(I5&gt;$L$1,100,IF(I5&lt;$J$1,0,IF($L$1&gt;I5&gt;$J$1,I5-$J$1))))</f>
        <v>0</v>
      </c>
      <c r="L5" s="5">
        <f aca="true" t="shared" si="3" ref="L5:L31">SUM(J5,K5)</f>
        <v>5</v>
      </c>
      <c r="M5" s="5">
        <f aca="true" t="shared" si="4" ref="M5:M31">SUM(E5,I5)</f>
        <v>70</v>
      </c>
      <c r="N5" s="5">
        <f aca="true" t="shared" si="5" ref="N5:N31">SUM(H5,L5)</f>
        <v>30</v>
      </c>
      <c r="O5" s="27">
        <v>9</v>
      </c>
      <c r="P5" s="5">
        <v>36.03</v>
      </c>
      <c r="Q5" s="25">
        <v>0</v>
      </c>
      <c r="R5" s="5">
        <f aca="true" t="shared" si="6" ref="R5:R17">IF(P5=0,120,IF(P5&gt;$S$1,120,IF(P5&lt;$Q$1,0,IF($S$1&gt;P5&gt;$Q$1,P5-$Q$1))))</f>
        <v>0</v>
      </c>
      <c r="S5" s="5">
        <f aca="true" t="shared" si="7" ref="S5:S17">SUM(Q5:R5)</f>
        <v>0</v>
      </c>
      <c r="T5" s="27">
        <v>1</v>
      </c>
      <c r="X5" s="50">
        <f>$X$1/E5</f>
        <v>4.638088545326775</v>
      </c>
      <c r="Y5" s="50">
        <f>$Y$1/I5</f>
        <v>4.943244232881728</v>
      </c>
      <c r="Z5" s="50">
        <f>$Z$1/P5</f>
        <v>4.801554260338607</v>
      </c>
    </row>
    <row r="6" spans="1:26" ht="12.75">
      <c r="A6" s="4">
        <v>6510</v>
      </c>
      <c r="B6" t="s">
        <v>76</v>
      </c>
      <c r="C6" t="s">
        <v>87</v>
      </c>
      <c r="D6" s="1" t="s">
        <v>14</v>
      </c>
      <c r="E6" s="5">
        <f>L!E12</f>
        <v>45.03</v>
      </c>
      <c r="F6" s="25">
        <f>L!F12</f>
        <v>15</v>
      </c>
      <c r="G6" s="5">
        <f t="shared" si="0"/>
        <v>0</v>
      </c>
      <c r="H6" s="5">
        <f t="shared" si="1"/>
        <v>15</v>
      </c>
      <c r="I6" s="5">
        <f>L!H12</f>
        <v>30.9</v>
      </c>
      <c r="J6" s="25">
        <f>L!I12</f>
        <v>0</v>
      </c>
      <c r="K6" s="5">
        <f t="shared" si="2"/>
        <v>0</v>
      </c>
      <c r="L6" s="5">
        <f t="shared" si="3"/>
        <v>0</v>
      </c>
      <c r="M6" s="5">
        <f t="shared" si="4"/>
        <v>75.93</v>
      </c>
      <c r="N6" s="5">
        <f t="shared" si="5"/>
        <v>15</v>
      </c>
      <c r="O6" s="27">
        <v>2</v>
      </c>
      <c r="P6" s="5">
        <v>39.75</v>
      </c>
      <c r="Q6" s="25">
        <v>5</v>
      </c>
      <c r="R6" s="5">
        <f t="shared" si="6"/>
        <v>0</v>
      </c>
      <c r="S6" s="5">
        <f t="shared" si="7"/>
        <v>5</v>
      </c>
      <c r="T6" s="27">
        <v>2</v>
      </c>
      <c r="X6" s="50">
        <f aca="true" t="shared" si="8" ref="X6:X31">$X$1/E6</f>
        <v>4.397068620919387</v>
      </c>
      <c r="Y6" s="50">
        <f aca="true" t="shared" si="9" ref="Y6:Y31">$Y$1/I6</f>
        <v>4.368932038834951</v>
      </c>
      <c r="Z6" s="50">
        <f aca="true" t="shared" si="10" ref="Z6:Z31">$Z$1/P6</f>
        <v>4.352201257861635</v>
      </c>
    </row>
    <row r="7" spans="1:26" ht="12.75">
      <c r="A7" s="4">
        <v>6505</v>
      </c>
      <c r="B7" s="1" t="s">
        <v>103</v>
      </c>
      <c r="C7" s="1" t="s">
        <v>104</v>
      </c>
      <c r="D7" s="1" t="s">
        <v>38</v>
      </c>
      <c r="E7" s="5">
        <f>L!E7</f>
        <v>40.44</v>
      </c>
      <c r="F7" s="25">
        <f>L!F7</f>
        <v>10</v>
      </c>
      <c r="G7" s="5">
        <f t="shared" si="0"/>
        <v>0</v>
      </c>
      <c r="H7" s="5">
        <f t="shared" si="1"/>
        <v>10</v>
      </c>
      <c r="I7" s="5">
        <f>L!H7</f>
        <v>29.25</v>
      </c>
      <c r="J7" s="25">
        <f>L!I7</f>
        <v>10</v>
      </c>
      <c r="K7" s="5">
        <f t="shared" si="2"/>
        <v>0</v>
      </c>
      <c r="L7" s="5">
        <f t="shared" si="3"/>
        <v>10</v>
      </c>
      <c r="M7" s="5">
        <f t="shared" si="4"/>
        <v>69.69</v>
      </c>
      <c r="N7" s="5">
        <f t="shared" si="5"/>
        <v>20</v>
      </c>
      <c r="O7" s="27">
        <v>3</v>
      </c>
      <c r="P7" s="5">
        <v>40.94</v>
      </c>
      <c r="Q7" s="25">
        <v>5</v>
      </c>
      <c r="R7" s="5">
        <f t="shared" si="6"/>
        <v>0</v>
      </c>
      <c r="S7" s="5">
        <f t="shared" si="7"/>
        <v>5</v>
      </c>
      <c r="T7" s="27">
        <v>3</v>
      </c>
      <c r="X7" s="50">
        <f t="shared" si="8"/>
        <v>4.896142433234422</v>
      </c>
      <c r="Y7" s="50">
        <f t="shared" si="9"/>
        <v>4.615384615384615</v>
      </c>
      <c r="Z7" s="50">
        <f t="shared" si="10"/>
        <v>4.225696140693699</v>
      </c>
    </row>
    <row r="8" spans="1:26" ht="12.75">
      <c r="A8" s="4">
        <v>6514</v>
      </c>
      <c r="B8" s="1" t="s">
        <v>25</v>
      </c>
      <c r="C8" s="1" t="s">
        <v>114</v>
      </c>
      <c r="D8" s="1" t="s">
        <v>115</v>
      </c>
      <c r="E8" s="5">
        <f>L!E16</f>
        <v>47.94</v>
      </c>
      <c r="F8" s="25">
        <f>L!F16</f>
        <v>0</v>
      </c>
      <c r="G8" s="5">
        <f t="shared" si="0"/>
        <v>0</v>
      </c>
      <c r="H8" s="5">
        <f t="shared" si="1"/>
        <v>0</v>
      </c>
      <c r="I8" s="5">
        <f>L!H16</f>
        <v>38.4</v>
      </c>
      <c r="J8" s="25">
        <f>L!I16</f>
        <v>5</v>
      </c>
      <c r="K8" s="5">
        <f t="shared" si="2"/>
        <v>4.399999999999999</v>
      </c>
      <c r="L8" s="5">
        <f t="shared" si="3"/>
        <v>9.399999999999999</v>
      </c>
      <c r="M8" s="5">
        <f t="shared" si="4"/>
        <v>86.34</v>
      </c>
      <c r="N8" s="5">
        <f t="shared" si="5"/>
        <v>9.399999999999999</v>
      </c>
      <c r="O8" s="27">
        <v>1</v>
      </c>
      <c r="P8" s="5">
        <v>45.78</v>
      </c>
      <c r="Q8" s="25">
        <v>5</v>
      </c>
      <c r="R8" s="5">
        <f t="shared" si="6"/>
        <v>2.780000000000001</v>
      </c>
      <c r="S8" s="5">
        <f t="shared" si="7"/>
        <v>7.780000000000001</v>
      </c>
      <c r="T8" s="70">
        <v>4</v>
      </c>
      <c r="X8" s="50">
        <f t="shared" si="8"/>
        <v>4.1301627033792245</v>
      </c>
      <c r="Y8" s="50">
        <f t="shared" si="9"/>
        <v>3.515625</v>
      </c>
      <c r="Z8" s="50">
        <f t="shared" si="10"/>
        <v>3.7789427697684577</v>
      </c>
    </row>
    <row r="9" spans="1:26" ht="12.75">
      <c r="A9" s="4">
        <v>6511</v>
      </c>
      <c r="B9" s="1" t="s">
        <v>39</v>
      </c>
      <c r="C9" s="1" t="s">
        <v>112</v>
      </c>
      <c r="D9" s="1" t="s">
        <v>37</v>
      </c>
      <c r="E9" s="5">
        <f>L!E13</f>
        <v>43.03</v>
      </c>
      <c r="F9" s="25">
        <f>L!F13</f>
        <v>15</v>
      </c>
      <c r="G9" s="5">
        <f t="shared" si="0"/>
        <v>0</v>
      </c>
      <c r="H9" s="5">
        <f t="shared" si="1"/>
        <v>15</v>
      </c>
      <c r="I9" s="5">
        <f>L!H13</f>
        <v>33.31</v>
      </c>
      <c r="J9" s="25">
        <f>L!I13</f>
        <v>5</v>
      </c>
      <c r="K9" s="5">
        <f t="shared" si="2"/>
        <v>0</v>
      </c>
      <c r="L9" s="5">
        <f t="shared" si="3"/>
        <v>5</v>
      </c>
      <c r="M9" s="5">
        <f t="shared" si="4"/>
        <v>76.34</v>
      </c>
      <c r="N9" s="5">
        <f t="shared" si="5"/>
        <v>20</v>
      </c>
      <c r="O9" s="27">
        <v>4</v>
      </c>
      <c r="P9" s="5">
        <v>40.29</v>
      </c>
      <c r="Q9" s="25">
        <v>10</v>
      </c>
      <c r="R9" s="5">
        <f t="shared" si="6"/>
        <v>0</v>
      </c>
      <c r="S9" s="5">
        <f t="shared" si="7"/>
        <v>10</v>
      </c>
      <c r="T9" s="70">
        <v>5</v>
      </c>
      <c r="X9" s="50">
        <f t="shared" si="8"/>
        <v>4.60144085521729</v>
      </c>
      <c r="Y9" s="50">
        <f t="shared" si="9"/>
        <v>4.0528369858901225</v>
      </c>
      <c r="Z9" s="50">
        <f t="shared" si="10"/>
        <v>4.293869446512782</v>
      </c>
    </row>
    <row r="10" spans="1:26" ht="12.75">
      <c r="A10" s="4">
        <v>6523</v>
      </c>
      <c r="B10" s="1" t="s">
        <v>42</v>
      </c>
      <c r="C10" s="1" t="s">
        <v>45</v>
      </c>
      <c r="D10" s="1" t="s">
        <v>63</v>
      </c>
      <c r="E10" s="5">
        <f>L!E25</f>
        <v>120</v>
      </c>
      <c r="F10" s="25">
        <f>L!F25</f>
        <v>0</v>
      </c>
      <c r="G10" s="5">
        <f t="shared" si="0"/>
        <v>120</v>
      </c>
      <c r="H10" s="5">
        <f t="shared" si="1"/>
        <v>120</v>
      </c>
      <c r="I10" s="5">
        <f>L!H25</f>
        <v>30.06</v>
      </c>
      <c r="J10" s="25">
        <f>L!I25</f>
        <v>0</v>
      </c>
      <c r="K10" s="5">
        <f t="shared" si="2"/>
        <v>0</v>
      </c>
      <c r="L10" s="5">
        <f t="shared" si="3"/>
        <v>0</v>
      </c>
      <c r="M10" s="5">
        <f t="shared" si="4"/>
        <v>150.06</v>
      </c>
      <c r="N10" s="5">
        <f t="shared" si="5"/>
        <v>120</v>
      </c>
      <c r="P10" s="5">
        <v>40.59</v>
      </c>
      <c r="Q10" s="25">
        <v>10</v>
      </c>
      <c r="R10" s="5">
        <f t="shared" si="6"/>
        <v>0</v>
      </c>
      <c r="S10" s="5">
        <f t="shared" si="7"/>
        <v>10</v>
      </c>
      <c r="T10" s="70">
        <v>6</v>
      </c>
      <c r="X10" s="50">
        <f t="shared" si="8"/>
        <v>1.65</v>
      </c>
      <c r="Y10" s="50">
        <f t="shared" si="9"/>
        <v>4.491017964071856</v>
      </c>
      <c r="Z10" s="50">
        <f t="shared" si="10"/>
        <v>4.262133530426213</v>
      </c>
    </row>
    <row r="11" spans="1:26" ht="12.75">
      <c r="A11" s="4">
        <v>6508</v>
      </c>
      <c r="B11" t="s">
        <v>46</v>
      </c>
      <c r="C11" t="s">
        <v>47</v>
      </c>
      <c r="D11" s="1" t="s">
        <v>109</v>
      </c>
      <c r="E11" s="5">
        <f>L!E10</f>
        <v>63.16</v>
      </c>
      <c r="F11" s="25">
        <f>L!F10</f>
        <v>5</v>
      </c>
      <c r="G11" s="5">
        <f t="shared" si="0"/>
        <v>11.159999999999997</v>
      </c>
      <c r="H11" s="5">
        <f t="shared" si="1"/>
        <v>16.159999999999997</v>
      </c>
      <c r="I11" s="5">
        <f>L!H10</f>
        <v>44.53</v>
      </c>
      <c r="J11" s="25">
        <f>L!I10</f>
        <v>0</v>
      </c>
      <c r="K11" s="5">
        <f t="shared" si="2"/>
        <v>10.530000000000001</v>
      </c>
      <c r="L11" s="5">
        <f t="shared" si="3"/>
        <v>10.530000000000001</v>
      </c>
      <c r="M11" s="5">
        <f t="shared" si="4"/>
        <v>107.69</v>
      </c>
      <c r="N11" s="5">
        <f t="shared" si="5"/>
        <v>26.689999999999998</v>
      </c>
      <c r="O11" s="27">
        <v>8</v>
      </c>
      <c r="P11" s="5">
        <v>56.38</v>
      </c>
      <c r="Q11" s="25">
        <v>0</v>
      </c>
      <c r="R11" s="5">
        <f t="shared" si="6"/>
        <v>13.380000000000003</v>
      </c>
      <c r="S11" s="5">
        <f t="shared" si="7"/>
        <v>13.380000000000003</v>
      </c>
      <c r="T11" s="70">
        <v>7</v>
      </c>
      <c r="X11" s="50">
        <f t="shared" si="8"/>
        <v>3.1348955034832175</v>
      </c>
      <c r="Y11" s="50">
        <f t="shared" si="9"/>
        <v>3.031664046710083</v>
      </c>
      <c r="Z11" s="50">
        <f t="shared" si="10"/>
        <v>3.0684639943242282</v>
      </c>
    </row>
    <row r="12" spans="1:26" ht="12.75">
      <c r="A12" s="4">
        <v>6526</v>
      </c>
      <c r="B12" s="1" t="s">
        <v>129</v>
      </c>
      <c r="C12" s="1" t="s">
        <v>130</v>
      </c>
      <c r="D12" s="1" t="s">
        <v>111</v>
      </c>
      <c r="E12" s="5">
        <f>L!E28</f>
        <v>50.47</v>
      </c>
      <c r="F12" s="25">
        <f>L!F28</f>
        <v>10</v>
      </c>
      <c r="G12" s="5">
        <f t="shared" si="0"/>
        <v>0</v>
      </c>
      <c r="H12" s="5">
        <f t="shared" si="1"/>
        <v>10</v>
      </c>
      <c r="I12" s="5">
        <f>L!H28</f>
        <v>39.25</v>
      </c>
      <c r="J12" s="25">
        <f>L!I28</f>
        <v>5</v>
      </c>
      <c r="K12" s="5">
        <f t="shared" si="2"/>
        <v>5.25</v>
      </c>
      <c r="L12" s="5">
        <f t="shared" si="3"/>
        <v>10.25</v>
      </c>
      <c r="M12" s="5">
        <f t="shared" si="4"/>
        <v>89.72</v>
      </c>
      <c r="N12" s="5">
        <f t="shared" si="5"/>
        <v>20.25</v>
      </c>
      <c r="O12" s="27">
        <v>6</v>
      </c>
      <c r="P12" s="5">
        <v>52</v>
      </c>
      <c r="Q12" s="25">
        <v>5</v>
      </c>
      <c r="R12" s="5">
        <f t="shared" si="6"/>
        <v>9</v>
      </c>
      <c r="S12" s="5">
        <f t="shared" si="7"/>
        <v>14</v>
      </c>
      <c r="T12" s="70">
        <v>8</v>
      </c>
      <c r="X12" s="50">
        <f t="shared" si="8"/>
        <v>3.9231226471170992</v>
      </c>
      <c r="Y12" s="50">
        <f t="shared" si="9"/>
        <v>3.4394904458598727</v>
      </c>
      <c r="Z12" s="50">
        <f t="shared" si="10"/>
        <v>3.326923076923077</v>
      </c>
    </row>
    <row r="13" spans="1:26" ht="12.75">
      <c r="A13" s="4">
        <v>6522</v>
      </c>
      <c r="B13" s="1" t="s">
        <v>124</v>
      </c>
      <c r="C13" s="1" t="s">
        <v>125</v>
      </c>
      <c r="D13" s="1" t="s">
        <v>200</v>
      </c>
      <c r="E13" s="5">
        <f>L!E24</f>
        <v>50.43</v>
      </c>
      <c r="F13" s="25">
        <f>L!F24</f>
        <v>15</v>
      </c>
      <c r="G13" s="5">
        <f t="shared" si="0"/>
        <v>0</v>
      </c>
      <c r="H13" s="5">
        <f t="shared" si="1"/>
        <v>15</v>
      </c>
      <c r="I13" s="5">
        <f>L!H24</f>
        <v>100</v>
      </c>
      <c r="J13" s="25">
        <f>L!I24</f>
        <v>0</v>
      </c>
      <c r="K13" s="5">
        <f t="shared" si="2"/>
        <v>100</v>
      </c>
      <c r="L13" s="5">
        <f t="shared" si="3"/>
        <v>100</v>
      </c>
      <c r="M13" s="5">
        <f t="shared" si="4"/>
        <v>150.43</v>
      </c>
      <c r="N13" s="5">
        <f t="shared" si="5"/>
        <v>115</v>
      </c>
      <c r="P13" s="5">
        <v>49.53</v>
      </c>
      <c r="Q13" s="25">
        <v>10</v>
      </c>
      <c r="R13" s="5">
        <f t="shared" si="6"/>
        <v>6.530000000000001</v>
      </c>
      <c r="S13" s="5">
        <f t="shared" si="7"/>
        <v>16.53</v>
      </c>
      <c r="T13" s="70">
        <v>9</v>
      </c>
      <c r="X13" s="50">
        <f t="shared" si="8"/>
        <v>3.9262343842950624</v>
      </c>
      <c r="Y13" s="50">
        <f t="shared" si="9"/>
        <v>1.35</v>
      </c>
      <c r="Z13" s="50">
        <f t="shared" si="10"/>
        <v>3.4928326266908942</v>
      </c>
    </row>
    <row r="14" spans="1:26" ht="12.75">
      <c r="A14" s="4">
        <v>6513</v>
      </c>
      <c r="B14" s="1" t="s">
        <v>70</v>
      </c>
      <c r="C14" s="1" t="s">
        <v>21</v>
      </c>
      <c r="D14" s="1" t="s">
        <v>37</v>
      </c>
      <c r="E14" s="5">
        <f>L!E15</f>
        <v>52.81</v>
      </c>
      <c r="F14" s="25">
        <f>L!F15</f>
        <v>0</v>
      </c>
      <c r="G14" s="5">
        <f t="shared" si="0"/>
        <v>0.8100000000000023</v>
      </c>
      <c r="H14" s="5">
        <f t="shared" si="1"/>
        <v>0.8100000000000023</v>
      </c>
      <c r="I14" s="5">
        <f>L!H15</f>
        <v>49.15</v>
      </c>
      <c r="J14" s="25">
        <f>L!I15</f>
        <v>10</v>
      </c>
      <c r="K14" s="5">
        <f t="shared" si="2"/>
        <v>15.149999999999999</v>
      </c>
      <c r="L14" s="5">
        <f t="shared" si="3"/>
        <v>25.15</v>
      </c>
      <c r="M14" s="5">
        <f t="shared" si="4"/>
        <v>101.96000000000001</v>
      </c>
      <c r="N14" s="5">
        <f t="shared" si="5"/>
        <v>25.96</v>
      </c>
      <c r="O14" s="27">
        <v>7</v>
      </c>
      <c r="P14" s="5">
        <v>60.03</v>
      </c>
      <c r="Q14" s="25">
        <v>0</v>
      </c>
      <c r="R14" s="5">
        <f t="shared" si="6"/>
        <v>17.03</v>
      </c>
      <c r="S14" s="5">
        <f t="shared" si="7"/>
        <v>17.03</v>
      </c>
      <c r="T14" s="70">
        <v>10</v>
      </c>
      <c r="X14" s="50">
        <f t="shared" si="8"/>
        <v>3.7492899072145427</v>
      </c>
      <c r="Y14" s="50">
        <f t="shared" si="9"/>
        <v>2.7466937945066126</v>
      </c>
      <c r="Z14" s="50">
        <f t="shared" si="10"/>
        <v>2.8818923871397635</v>
      </c>
    </row>
    <row r="15" spans="1:26" ht="12.75">
      <c r="A15" s="4">
        <v>6509</v>
      </c>
      <c r="B15" s="1" t="s">
        <v>94</v>
      </c>
      <c r="C15" s="1" t="s">
        <v>110</v>
      </c>
      <c r="D15" s="1" t="s">
        <v>111</v>
      </c>
      <c r="E15" s="5">
        <f>L!E11</f>
        <v>46.44</v>
      </c>
      <c r="F15" s="25">
        <f>L!F11</f>
        <v>15</v>
      </c>
      <c r="G15" s="5">
        <f t="shared" si="0"/>
        <v>0</v>
      </c>
      <c r="H15" s="5">
        <f t="shared" si="1"/>
        <v>15</v>
      </c>
      <c r="I15" s="5">
        <f>L!H11</f>
        <v>32.13</v>
      </c>
      <c r="J15" s="25">
        <f>L!I11</f>
        <v>5</v>
      </c>
      <c r="K15" s="5">
        <f t="shared" si="2"/>
        <v>0</v>
      </c>
      <c r="L15" s="5">
        <f t="shared" si="3"/>
        <v>5</v>
      </c>
      <c r="M15" s="5">
        <f t="shared" si="4"/>
        <v>78.57</v>
      </c>
      <c r="N15" s="5">
        <f t="shared" si="5"/>
        <v>20</v>
      </c>
      <c r="O15" s="27">
        <v>5</v>
      </c>
      <c r="P15" s="5">
        <v>46.34</v>
      </c>
      <c r="Q15" s="25">
        <v>15</v>
      </c>
      <c r="R15" s="5">
        <f t="shared" si="6"/>
        <v>3.3400000000000034</v>
      </c>
      <c r="S15" s="5">
        <f t="shared" si="7"/>
        <v>18.340000000000003</v>
      </c>
      <c r="T15" s="70">
        <v>11</v>
      </c>
      <c r="X15" s="50">
        <f t="shared" si="8"/>
        <v>4.263565891472869</v>
      </c>
      <c r="Y15" s="50">
        <f t="shared" si="9"/>
        <v>4.201680672268907</v>
      </c>
      <c r="Z15" s="50">
        <f t="shared" si="10"/>
        <v>3.733275787656452</v>
      </c>
    </row>
    <row r="16" spans="1:26" ht="12.75">
      <c r="A16" s="4">
        <v>6527</v>
      </c>
      <c r="B16" s="1" t="s">
        <v>97</v>
      </c>
      <c r="C16" s="1" t="s">
        <v>131</v>
      </c>
      <c r="D16" s="1" t="s">
        <v>113</v>
      </c>
      <c r="E16" s="5">
        <f>L!E29</f>
        <v>40.13</v>
      </c>
      <c r="F16" s="25">
        <f>L!F29</f>
        <v>20</v>
      </c>
      <c r="G16" s="5">
        <f t="shared" si="0"/>
        <v>0</v>
      </c>
      <c r="H16" s="5">
        <f t="shared" si="1"/>
        <v>20</v>
      </c>
      <c r="I16" s="5">
        <f>L!H29</f>
        <v>32.53</v>
      </c>
      <c r="J16" s="25">
        <f>L!I29</f>
        <v>10</v>
      </c>
      <c r="K16" s="5">
        <f t="shared" si="2"/>
        <v>0</v>
      </c>
      <c r="L16" s="5">
        <f t="shared" si="3"/>
        <v>10</v>
      </c>
      <c r="M16" s="5">
        <f t="shared" si="4"/>
        <v>72.66</v>
      </c>
      <c r="N16" s="5">
        <f t="shared" si="5"/>
        <v>30</v>
      </c>
      <c r="O16" s="27">
        <v>10</v>
      </c>
      <c r="P16" s="5">
        <v>120</v>
      </c>
      <c r="Q16" s="25"/>
      <c r="R16" s="5">
        <f t="shared" si="6"/>
        <v>120</v>
      </c>
      <c r="S16" s="5">
        <f t="shared" si="7"/>
        <v>120</v>
      </c>
      <c r="X16" s="50">
        <f>$X$1/E16</f>
        <v>4.933964615001246</v>
      </c>
      <c r="Y16" s="50">
        <f>$Y$1/I16</f>
        <v>4.1500153704272975</v>
      </c>
      <c r="Z16" s="50">
        <f>$Z$1/P16</f>
        <v>1.4416666666666667</v>
      </c>
    </row>
    <row r="17" spans="1:26" ht="12.75">
      <c r="A17" s="4">
        <v>6515</v>
      </c>
      <c r="B17" s="1" t="s">
        <v>116</v>
      </c>
      <c r="C17" s="1" t="s">
        <v>117</v>
      </c>
      <c r="D17" s="1" t="s">
        <v>107</v>
      </c>
      <c r="E17" s="5">
        <f>L!E17</f>
        <v>55.87</v>
      </c>
      <c r="F17" s="25">
        <f>L!F17</f>
        <v>15</v>
      </c>
      <c r="G17" s="5">
        <f t="shared" si="0"/>
        <v>3.8699999999999974</v>
      </c>
      <c r="H17" s="5">
        <f t="shared" si="1"/>
        <v>18.869999999999997</v>
      </c>
      <c r="I17" s="5">
        <f>L!H17</f>
        <v>43.44</v>
      </c>
      <c r="J17" s="25">
        <f>L!I17</f>
        <v>10</v>
      </c>
      <c r="K17" s="5">
        <f t="shared" si="2"/>
        <v>9.439999999999998</v>
      </c>
      <c r="L17" s="5">
        <f t="shared" si="3"/>
        <v>19.439999999999998</v>
      </c>
      <c r="M17" s="5">
        <f t="shared" si="4"/>
        <v>99.31</v>
      </c>
      <c r="N17" s="5">
        <f t="shared" si="5"/>
        <v>38.309999999999995</v>
      </c>
      <c r="O17" s="27">
        <v>11</v>
      </c>
      <c r="P17" s="5">
        <v>120</v>
      </c>
      <c r="Q17" s="25"/>
      <c r="R17" s="5">
        <f t="shared" si="6"/>
        <v>120</v>
      </c>
      <c r="S17" s="5">
        <f t="shared" si="7"/>
        <v>120</v>
      </c>
      <c r="X17" s="50">
        <f>$X$1/E17</f>
        <v>3.5439412922856635</v>
      </c>
      <c r="Y17" s="50">
        <f>$Y$1/I17</f>
        <v>3.1077348066298343</v>
      </c>
      <c r="Z17" s="50">
        <f>$Z$1/P17</f>
        <v>1.4416666666666667</v>
      </c>
    </row>
    <row r="18" spans="1:26" ht="12.75">
      <c r="A18" s="4">
        <v>6518</v>
      </c>
      <c r="B18" s="1" t="s">
        <v>120</v>
      </c>
      <c r="C18" s="1" t="s">
        <v>121</v>
      </c>
      <c r="D18" s="1" t="s">
        <v>38</v>
      </c>
      <c r="E18" s="5">
        <f>L!E20</f>
        <v>44.41</v>
      </c>
      <c r="F18" s="25">
        <f>L!F20</f>
        <v>15</v>
      </c>
      <c r="G18" s="5">
        <f t="shared" si="0"/>
        <v>0</v>
      </c>
      <c r="H18" s="5">
        <f t="shared" si="1"/>
        <v>15</v>
      </c>
      <c r="I18" s="5">
        <f>L!H20</f>
        <v>100</v>
      </c>
      <c r="J18" s="25">
        <f>L!I20</f>
        <v>0</v>
      </c>
      <c r="K18" s="5">
        <f t="shared" si="2"/>
        <v>100</v>
      </c>
      <c r="L18" s="5">
        <f t="shared" si="3"/>
        <v>100</v>
      </c>
      <c r="M18" s="5">
        <f t="shared" si="4"/>
        <v>144.41</v>
      </c>
      <c r="N18" s="5">
        <f t="shared" si="5"/>
        <v>115</v>
      </c>
      <c r="P18" s="5"/>
      <c r="Q18" s="25"/>
      <c r="R18" s="5">
        <f aca="true" t="shared" si="11" ref="R18:R31">IF(P18=0,120,IF(P18&gt;$S$1,120,IF(P18&lt;$Q$1,0,IF($S$1&gt;P18&gt;$Q$1,P18-$Q$1))))</f>
        <v>120</v>
      </c>
      <c r="S18" s="5">
        <f aca="true" t="shared" si="12" ref="S18:S31">SUM(Q18:R18)</f>
        <v>120</v>
      </c>
      <c r="X18" s="50">
        <f t="shared" si="8"/>
        <v>4.458455302859717</v>
      </c>
      <c r="Y18" s="50">
        <f t="shared" si="9"/>
        <v>1.35</v>
      </c>
      <c r="Z18" s="50" t="e">
        <f t="shared" si="10"/>
        <v>#DIV/0!</v>
      </c>
    </row>
    <row r="19" spans="1:26" ht="12.75">
      <c r="A19" s="4">
        <v>6502</v>
      </c>
      <c r="B19" s="1" t="s">
        <v>76</v>
      </c>
      <c r="C19" s="1" t="s">
        <v>99</v>
      </c>
      <c r="D19" s="1" t="s">
        <v>72</v>
      </c>
      <c r="E19" s="5">
        <f>L!E4</f>
        <v>120</v>
      </c>
      <c r="F19" s="25">
        <f>L!F4</f>
        <v>0</v>
      </c>
      <c r="G19" s="5">
        <f t="shared" si="0"/>
        <v>120</v>
      </c>
      <c r="H19" s="5">
        <f t="shared" si="1"/>
        <v>120</v>
      </c>
      <c r="I19" s="5">
        <f>L!H4</f>
        <v>31.43</v>
      </c>
      <c r="J19" s="25">
        <f>L!I4</f>
        <v>0</v>
      </c>
      <c r="K19" s="5">
        <f t="shared" si="2"/>
        <v>0</v>
      </c>
      <c r="L19" s="5">
        <f t="shared" si="3"/>
        <v>0</v>
      </c>
      <c r="M19" s="5">
        <f t="shared" si="4"/>
        <v>151.43</v>
      </c>
      <c r="N19" s="5">
        <f t="shared" si="5"/>
        <v>120</v>
      </c>
      <c r="P19" s="5"/>
      <c r="Q19" s="25"/>
      <c r="R19" s="5">
        <f t="shared" si="11"/>
        <v>120</v>
      </c>
      <c r="S19" s="5">
        <f t="shared" si="12"/>
        <v>120</v>
      </c>
      <c r="X19" s="50">
        <f t="shared" si="8"/>
        <v>1.65</v>
      </c>
      <c r="Y19" s="50">
        <f t="shared" si="9"/>
        <v>4.295259306395164</v>
      </c>
      <c r="Z19" s="50" t="e">
        <f t="shared" si="10"/>
        <v>#DIV/0!</v>
      </c>
    </row>
    <row r="20" spans="1:26" ht="12.75">
      <c r="A20" s="4">
        <v>6520</v>
      </c>
      <c r="B20" s="1" t="s">
        <v>88</v>
      </c>
      <c r="C20" s="1" t="s">
        <v>89</v>
      </c>
      <c r="D20" s="1" t="s">
        <v>200</v>
      </c>
      <c r="E20" s="5">
        <f>L!E22</f>
        <v>120</v>
      </c>
      <c r="F20" s="25">
        <f>L!F22</f>
        <v>0</v>
      </c>
      <c r="G20" s="5">
        <f t="shared" si="0"/>
        <v>120</v>
      </c>
      <c r="H20" s="5">
        <f t="shared" si="1"/>
        <v>120</v>
      </c>
      <c r="I20" s="5">
        <f>L!H22</f>
        <v>35.21</v>
      </c>
      <c r="J20" s="25">
        <f>L!I22</f>
        <v>0</v>
      </c>
      <c r="K20" s="5">
        <f t="shared" si="2"/>
        <v>1.2100000000000009</v>
      </c>
      <c r="L20" s="5">
        <f t="shared" si="3"/>
        <v>1.2100000000000009</v>
      </c>
      <c r="M20" s="5">
        <f t="shared" si="4"/>
        <v>155.21</v>
      </c>
      <c r="N20" s="5">
        <f t="shared" si="5"/>
        <v>121.21000000000001</v>
      </c>
      <c r="P20" s="5"/>
      <c r="Q20" s="25"/>
      <c r="R20" s="5">
        <f t="shared" si="11"/>
        <v>120</v>
      </c>
      <c r="S20" s="5">
        <f t="shared" si="12"/>
        <v>120</v>
      </c>
      <c r="X20" s="50">
        <f t="shared" si="8"/>
        <v>1.65</v>
      </c>
      <c r="Y20" s="50">
        <f t="shared" si="9"/>
        <v>3.834138028969043</v>
      </c>
      <c r="Z20" s="50" t="e">
        <f t="shared" si="10"/>
        <v>#DIV/0!</v>
      </c>
    </row>
    <row r="21" spans="1:26" ht="12.75">
      <c r="A21" s="4">
        <v>6507</v>
      </c>
      <c r="B21" s="1" t="s">
        <v>108</v>
      </c>
      <c r="C21" s="1" t="s">
        <v>86</v>
      </c>
      <c r="D21" s="1" t="s">
        <v>69</v>
      </c>
      <c r="E21" s="5">
        <f>L!E9</f>
        <v>120</v>
      </c>
      <c r="F21" s="25">
        <f>L!F9</f>
        <v>0</v>
      </c>
      <c r="G21" s="5">
        <f t="shared" si="0"/>
        <v>120</v>
      </c>
      <c r="H21" s="5">
        <f t="shared" si="1"/>
        <v>120</v>
      </c>
      <c r="I21" s="5">
        <f>L!H9</f>
        <v>38.9</v>
      </c>
      <c r="J21" s="25">
        <f>L!I9</f>
        <v>0</v>
      </c>
      <c r="K21" s="5">
        <f t="shared" si="2"/>
        <v>4.899999999999999</v>
      </c>
      <c r="L21" s="5">
        <f t="shared" si="3"/>
        <v>4.899999999999999</v>
      </c>
      <c r="M21" s="5">
        <f t="shared" si="4"/>
        <v>158.9</v>
      </c>
      <c r="N21" s="5">
        <f t="shared" si="5"/>
        <v>124.9</v>
      </c>
      <c r="P21" s="5"/>
      <c r="Q21" s="25"/>
      <c r="R21" s="5">
        <f t="shared" si="11"/>
        <v>120</v>
      </c>
      <c r="S21" s="5">
        <f t="shared" si="12"/>
        <v>120</v>
      </c>
      <c r="X21" s="50">
        <f t="shared" si="8"/>
        <v>1.65</v>
      </c>
      <c r="Y21" s="50">
        <f t="shared" si="9"/>
        <v>3.470437017994859</v>
      </c>
      <c r="Z21" s="50" t="e">
        <f t="shared" si="10"/>
        <v>#DIV/0!</v>
      </c>
    </row>
    <row r="22" spans="1:26" ht="12.75">
      <c r="A22" s="34">
        <v>6525</v>
      </c>
      <c r="B22" s="28" t="s">
        <v>54</v>
      </c>
      <c r="C22" s="28" t="s">
        <v>90</v>
      </c>
      <c r="D22" s="1" t="s">
        <v>14</v>
      </c>
      <c r="E22" s="5">
        <f>L!E27</f>
        <v>120</v>
      </c>
      <c r="F22" s="25">
        <f>L!F27</f>
        <v>0</v>
      </c>
      <c r="G22" s="5">
        <f t="shared" si="0"/>
        <v>120</v>
      </c>
      <c r="H22" s="5">
        <f t="shared" si="1"/>
        <v>120</v>
      </c>
      <c r="I22" s="5">
        <f>L!H27</f>
        <v>33.38</v>
      </c>
      <c r="J22" s="25">
        <f>L!I27</f>
        <v>5</v>
      </c>
      <c r="K22" s="5">
        <f t="shared" si="2"/>
        <v>0</v>
      </c>
      <c r="L22" s="5">
        <f t="shared" si="3"/>
        <v>5</v>
      </c>
      <c r="M22" s="5">
        <f t="shared" si="4"/>
        <v>153.38</v>
      </c>
      <c r="N22" s="5">
        <f t="shared" si="5"/>
        <v>125</v>
      </c>
      <c r="P22" s="5"/>
      <c r="Q22" s="25"/>
      <c r="R22" s="5">
        <f t="shared" si="11"/>
        <v>120</v>
      </c>
      <c r="S22" s="5">
        <f t="shared" si="12"/>
        <v>120</v>
      </c>
      <c r="X22" s="50">
        <f t="shared" si="8"/>
        <v>1.65</v>
      </c>
      <c r="Y22" s="50">
        <f t="shared" si="9"/>
        <v>4.044337926902337</v>
      </c>
      <c r="Z22" s="50" t="e">
        <f t="shared" si="10"/>
        <v>#DIV/0!</v>
      </c>
    </row>
    <row r="23" spans="1:26" ht="12.75">
      <c r="A23" s="4">
        <v>6512</v>
      </c>
      <c r="B23" s="1" t="s">
        <v>56</v>
      </c>
      <c r="C23" s="1" t="s">
        <v>91</v>
      </c>
      <c r="D23" s="1" t="s">
        <v>113</v>
      </c>
      <c r="E23" s="5">
        <f>L!E14</f>
        <v>120</v>
      </c>
      <c r="F23" s="25">
        <f>L!F14</f>
        <v>0</v>
      </c>
      <c r="G23" s="5">
        <f t="shared" si="0"/>
        <v>120</v>
      </c>
      <c r="H23" s="5">
        <f t="shared" si="1"/>
        <v>120</v>
      </c>
      <c r="I23" s="5">
        <f>L!H14</f>
        <v>33.5</v>
      </c>
      <c r="J23" s="25">
        <f>L!I14</f>
        <v>5</v>
      </c>
      <c r="K23" s="5">
        <f t="shared" si="2"/>
        <v>0</v>
      </c>
      <c r="L23" s="5">
        <f t="shared" si="3"/>
        <v>5</v>
      </c>
      <c r="M23" s="5">
        <f t="shared" si="4"/>
        <v>153.5</v>
      </c>
      <c r="N23" s="5">
        <f t="shared" si="5"/>
        <v>125</v>
      </c>
      <c r="P23" s="5"/>
      <c r="Q23" s="25"/>
      <c r="R23" s="5">
        <f t="shared" si="11"/>
        <v>120</v>
      </c>
      <c r="S23" s="5">
        <f t="shared" si="12"/>
        <v>120</v>
      </c>
      <c r="X23" s="50">
        <f t="shared" si="8"/>
        <v>1.65</v>
      </c>
      <c r="Y23" s="50">
        <f t="shared" si="9"/>
        <v>4.029850746268656</v>
      </c>
      <c r="Z23" s="50" t="e">
        <f t="shared" si="10"/>
        <v>#DIV/0!</v>
      </c>
    </row>
    <row r="24" spans="1:26" ht="12.75">
      <c r="A24" s="4">
        <v>6521</v>
      </c>
      <c r="B24" s="1" t="s">
        <v>122</v>
      </c>
      <c r="C24" s="1" t="s">
        <v>123</v>
      </c>
      <c r="D24" s="1" t="s">
        <v>14</v>
      </c>
      <c r="E24" s="5">
        <f>L!E23</f>
        <v>120</v>
      </c>
      <c r="F24" s="25">
        <f>L!F23</f>
        <v>0</v>
      </c>
      <c r="G24" s="5">
        <f t="shared" si="0"/>
        <v>120</v>
      </c>
      <c r="H24" s="5">
        <f t="shared" si="1"/>
        <v>120</v>
      </c>
      <c r="I24" s="5">
        <f>L!H23</f>
        <v>37.85</v>
      </c>
      <c r="J24" s="25">
        <f>L!I23</f>
        <v>5</v>
      </c>
      <c r="K24" s="5">
        <f t="shared" si="2"/>
        <v>3.8500000000000014</v>
      </c>
      <c r="L24" s="5">
        <f t="shared" si="3"/>
        <v>8.850000000000001</v>
      </c>
      <c r="M24" s="5">
        <f t="shared" si="4"/>
        <v>157.85</v>
      </c>
      <c r="N24" s="5">
        <f t="shared" si="5"/>
        <v>128.85</v>
      </c>
      <c r="P24" s="5"/>
      <c r="Q24" s="25"/>
      <c r="R24" s="5">
        <f t="shared" si="11"/>
        <v>120</v>
      </c>
      <c r="S24" s="5">
        <f t="shared" si="12"/>
        <v>120</v>
      </c>
      <c r="X24" s="50">
        <f t="shared" si="8"/>
        <v>1.65</v>
      </c>
      <c r="Y24" s="50">
        <f t="shared" si="9"/>
        <v>3.5667107001321003</v>
      </c>
      <c r="Z24" s="50" t="e">
        <f t="shared" si="10"/>
        <v>#DIV/0!</v>
      </c>
    </row>
    <row r="25" spans="1:26" ht="12.75">
      <c r="A25" s="4">
        <v>6506</v>
      </c>
      <c r="B25" s="1" t="s">
        <v>105</v>
      </c>
      <c r="C25" s="1" t="s">
        <v>106</v>
      </c>
      <c r="D25" s="1" t="s">
        <v>107</v>
      </c>
      <c r="E25" s="5">
        <f>L!E8</f>
        <v>120</v>
      </c>
      <c r="F25" s="25">
        <f>L!F8</f>
        <v>0</v>
      </c>
      <c r="G25" s="5">
        <f t="shared" si="0"/>
        <v>120</v>
      </c>
      <c r="H25" s="5">
        <f t="shared" si="1"/>
        <v>120</v>
      </c>
      <c r="I25" s="5">
        <f>L!H8</f>
        <v>44.6</v>
      </c>
      <c r="J25" s="25">
        <f>L!I8</f>
        <v>0</v>
      </c>
      <c r="K25" s="5">
        <f t="shared" si="2"/>
        <v>10.600000000000001</v>
      </c>
      <c r="L25" s="5">
        <f t="shared" si="3"/>
        <v>10.600000000000001</v>
      </c>
      <c r="M25" s="5">
        <f t="shared" si="4"/>
        <v>164.6</v>
      </c>
      <c r="N25" s="5">
        <f t="shared" si="5"/>
        <v>130.6</v>
      </c>
      <c r="P25" s="5"/>
      <c r="Q25" s="25"/>
      <c r="R25" s="5">
        <f t="shared" si="11"/>
        <v>120</v>
      </c>
      <c r="S25" s="5">
        <f t="shared" si="12"/>
        <v>120</v>
      </c>
      <c r="X25" s="50">
        <f t="shared" si="8"/>
        <v>1.65</v>
      </c>
      <c r="Y25" s="50">
        <f t="shared" si="9"/>
        <v>3.0269058295964126</v>
      </c>
      <c r="Z25" s="50" t="e">
        <f t="shared" si="10"/>
        <v>#DIV/0!</v>
      </c>
    </row>
    <row r="26" spans="1:26" ht="12.75">
      <c r="A26" s="4">
        <v>6501</v>
      </c>
      <c r="B26" t="s">
        <v>97</v>
      </c>
      <c r="C26" t="s">
        <v>98</v>
      </c>
      <c r="D26" s="1" t="s">
        <v>14</v>
      </c>
      <c r="E26" s="5">
        <f>L!E3</f>
        <v>87.97</v>
      </c>
      <c r="F26" s="25"/>
      <c r="G26" s="5">
        <f t="shared" si="0"/>
        <v>120</v>
      </c>
      <c r="H26" s="5">
        <f t="shared" si="1"/>
        <v>120</v>
      </c>
      <c r="I26" s="5">
        <f>L!H3</f>
        <v>49.85</v>
      </c>
      <c r="J26" s="25">
        <f>L!I3</f>
        <v>0</v>
      </c>
      <c r="K26" s="5">
        <f t="shared" si="2"/>
        <v>15.850000000000001</v>
      </c>
      <c r="L26" s="5">
        <f t="shared" si="3"/>
        <v>15.850000000000001</v>
      </c>
      <c r="M26" s="5">
        <f t="shared" si="4"/>
        <v>137.82</v>
      </c>
      <c r="N26" s="5">
        <f t="shared" si="5"/>
        <v>135.85</v>
      </c>
      <c r="P26" s="5"/>
      <c r="Q26" s="25"/>
      <c r="R26" s="5">
        <f t="shared" si="11"/>
        <v>120</v>
      </c>
      <c r="S26" s="5">
        <f t="shared" si="12"/>
        <v>120</v>
      </c>
      <c r="X26" s="50">
        <f t="shared" si="8"/>
        <v>2.2507673070364898</v>
      </c>
      <c r="Y26" s="50">
        <f t="shared" si="9"/>
        <v>2.708124373119358</v>
      </c>
      <c r="Z26" s="50" t="e">
        <f t="shared" si="10"/>
        <v>#DIV/0!</v>
      </c>
    </row>
    <row r="27" spans="1:26" ht="12.75">
      <c r="A27" s="4">
        <v>6516</v>
      </c>
      <c r="B27" s="1" t="s">
        <v>48</v>
      </c>
      <c r="C27" s="1" t="s">
        <v>49</v>
      </c>
      <c r="D27" s="1" t="s">
        <v>109</v>
      </c>
      <c r="E27" s="5">
        <f>L!E18</f>
        <v>120</v>
      </c>
      <c r="F27" s="25">
        <f>L!F18</f>
        <v>0</v>
      </c>
      <c r="G27" s="5">
        <f t="shared" si="0"/>
        <v>120</v>
      </c>
      <c r="H27" s="5">
        <f t="shared" si="1"/>
        <v>120</v>
      </c>
      <c r="I27" s="5">
        <f>L!H18</f>
        <v>37.88</v>
      </c>
      <c r="J27" s="25">
        <f>L!I18</f>
        <v>15</v>
      </c>
      <c r="K27" s="5">
        <f t="shared" si="2"/>
        <v>3.8800000000000026</v>
      </c>
      <c r="L27" s="5">
        <f t="shared" si="3"/>
        <v>18.880000000000003</v>
      </c>
      <c r="M27" s="5">
        <f t="shared" si="4"/>
        <v>157.88</v>
      </c>
      <c r="N27" s="5">
        <f t="shared" si="5"/>
        <v>138.88</v>
      </c>
      <c r="P27" s="5"/>
      <c r="Q27" s="25"/>
      <c r="R27" s="5">
        <f t="shared" si="11"/>
        <v>120</v>
      </c>
      <c r="S27" s="5">
        <f t="shared" si="12"/>
        <v>120</v>
      </c>
      <c r="X27" s="50">
        <f t="shared" si="8"/>
        <v>1.65</v>
      </c>
      <c r="Y27" s="50">
        <f t="shared" si="9"/>
        <v>3.563885955649419</v>
      </c>
      <c r="Z27" s="50" t="e">
        <f t="shared" si="10"/>
        <v>#DIV/0!</v>
      </c>
    </row>
    <row r="28" spans="1:26" ht="12.75">
      <c r="A28" s="4">
        <v>6503</v>
      </c>
      <c r="B28" s="1" t="s">
        <v>25</v>
      </c>
      <c r="C28" s="1" t="s">
        <v>100</v>
      </c>
      <c r="D28" s="1" t="s">
        <v>101</v>
      </c>
      <c r="E28" s="5">
        <f>L!E5</f>
        <v>120</v>
      </c>
      <c r="F28" s="25">
        <f>L!F5</f>
        <v>0</v>
      </c>
      <c r="G28" s="5">
        <f t="shared" si="0"/>
        <v>120</v>
      </c>
      <c r="H28" s="5">
        <f t="shared" si="1"/>
        <v>120</v>
      </c>
      <c r="I28" s="5">
        <f>L!H5</f>
        <v>34.06</v>
      </c>
      <c r="J28" s="25">
        <f>L!I5</f>
        <v>20</v>
      </c>
      <c r="K28" s="5">
        <f t="shared" si="2"/>
        <v>0.060000000000002274</v>
      </c>
      <c r="L28" s="5">
        <f t="shared" si="3"/>
        <v>20.060000000000002</v>
      </c>
      <c r="M28" s="5">
        <f t="shared" si="4"/>
        <v>154.06</v>
      </c>
      <c r="N28" s="5">
        <f t="shared" si="5"/>
        <v>140.06</v>
      </c>
      <c r="P28" s="5"/>
      <c r="Q28" s="25"/>
      <c r="R28" s="5">
        <f t="shared" si="11"/>
        <v>120</v>
      </c>
      <c r="S28" s="5">
        <f t="shared" si="12"/>
        <v>120</v>
      </c>
      <c r="X28" s="50">
        <f t="shared" si="8"/>
        <v>1.65</v>
      </c>
      <c r="Y28" s="50">
        <f t="shared" si="9"/>
        <v>3.9635936582501468</v>
      </c>
      <c r="Z28" s="50" t="e">
        <f t="shared" si="10"/>
        <v>#DIV/0!</v>
      </c>
    </row>
    <row r="29" spans="1:26" ht="12.75">
      <c r="A29" s="4">
        <v>6504</v>
      </c>
      <c r="B29" t="s">
        <v>52</v>
      </c>
      <c r="C29" t="s">
        <v>102</v>
      </c>
      <c r="D29" s="29" t="s">
        <v>69</v>
      </c>
      <c r="E29" s="5">
        <f>L!E6</f>
        <v>120</v>
      </c>
      <c r="F29" s="25">
        <f>L!F6</f>
        <v>0</v>
      </c>
      <c r="G29" s="5">
        <f t="shared" si="0"/>
        <v>120</v>
      </c>
      <c r="H29" s="5">
        <f t="shared" si="1"/>
        <v>120</v>
      </c>
      <c r="I29" s="5">
        <f>L!H6</f>
        <v>100</v>
      </c>
      <c r="J29" s="25">
        <f>L!I6</f>
        <v>0</v>
      </c>
      <c r="K29" s="5">
        <f t="shared" si="2"/>
        <v>100</v>
      </c>
      <c r="L29" s="5">
        <f t="shared" si="3"/>
        <v>100</v>
      </c>
      <c r="M29" s="5">
        <f t="shared" si="4"/>
        <v>220</v>
      </c>
      <c r="N29" s="5">
        <f t="shared" si="5"/>
        <v>220</v>
      </c>
      <c r="P29" s="5"/>
      <c r="Q29" s="25"/>
      <c r="R29" s="5">
        <f t="shared" si="11"/>
        <v>120</v>
      </c>
      <c r="S29" s="5">
        <f t="shared" si="12"/>
        <v>120</v>
      </c>
      <c r="X29" s="50">
        <f t="shared" si="8"/>
        <v>1.65</v>
      </c>
      <c r="Y29" s="50">
        <f t="shared" si="9"/>
        <v>1.35</v>
      </c>
      <c r="Z29" s="50" t="e">
        <f t="shared" si="10"/>
        <v>#DIV/0!</v>
      </c>
    </row>
    <row r="30" spans="1:26" ht="12.75">
      <c r="A30" s="4">
        <v>6517</v>
      </c>
      <c r="B30" s="1" t="s">
        <v>118</v>
      </c>
      <c r="C30" s="1" t="s">
        <v>119</v>
      </c>
      <c r="D30" s="1" t="s">
        <v>75</v>
      </c>
      <c r="E30" s="5">
        <f>L!E19</f>
        <v>120</v>
      </c>
      <c r="F30" s="25">
        <f>L!F19</f>
        <v>0</v>
      </c>
      <c r="G30" s="5">
        <f t="shared" si="0"/>
        <v>120</v>
      </c>
      <c r="H30" s="5">
        <f t="shared" si="1"/>
        <v>120</v>
      </c>
      <c r="I30" s="5">
        <f>L!H19</f>
        <v>100</v>
      </c>
      <c r="J30" s="25">
        <f>L!I19</f>
        <v>0</v>
      </c>
      <c r="K30" s="5">
        <f t="shared" si="2"/>
        <v>100</v>
      </c>
      <c r="L30" s="5">
        <f t="shared" si="3"/>
        <v>100</v>
      </c>
      <c r="M30" s="5">
        <f t="shared" si="4"/>
        <v>220</v>
      </c>
      <c r="N30" s="5">
        <f t="shared" si="5"/>
        <v>220</v>
      </c>
      <c r="P30" s="5"/>
      <c r="Q30" s="25"/>
      <c r="R30" s="5">
        <f t="shared" si="11"/>
        <v>120</v>
      </c>
      <c r="S30" s="5">
        <f t="shared" si="12"/>
        <v>120</v>
      </c>
      <c r="X30" s="50">
        <f t="shared" si="8"/>
        <v>1.65</v>
      </c>
      <c r="Y30" s="50">
        <f t="shared" si="9"/>
        <v>1.35</v>
      </c>
      <c r="Z30" s="50" t="e">
        <f t="shared" si="10"/>
        <v>#DIV/0!</v>
      </c>
    </row>
    <row r="31" spans="1:26" ht="12.75">
      <c r="A31" s="4">
        <v>6519</v>
      </c>
      <c r="B31" s="1" t="s">
        <v>92</v>
      </c>
      <c r="C31" s="1" t="s">
        <v>93</v>
      </c>
      <c r="D31" s="1" t="s">
        <v>75</v>
      </c>
      <c r="E31" s="5">
        <f>L!E21</f>
        <v>120</v>
      </c>
      <c r="F31" s="25">
        <f>L!F21</f>
        <v>0</v>
      </c>
      <c r="G31" s="5">
        <f t="shared" si="0"/>
        <v>120</v>
      </c>
      <c r="H31" s="5">
        <f t="shared" si="1"/>
        <v>120</v>
      </c>
      <c r="I31" s="5">
        <f>L!H21</f>
        <v>100</v>
      </c>
      <c r="J31" s="25">
        <f>L!I21</f>
        <v>0</v>
      </c>
      <c r="K31" s="5">
        <f t="shared" si="2"/>
        <v>100</v>
      </c>
      <c r="L31" s="5">
        <f t="shared" si="3"/>
        <v>100</v>
      </c>
      <c r="M31" s="5">
        <f t="shared" si="4"/>
        <v>220</v>
      </c>
      <c r="N31" s="5">
        <f t="shared" si="5"/>
        <v>220</v>
      </c>
      <c r="P31" s="5"/>
      <c r="Q31" s="25"/>
      <c r="R31" s="5">
        <f t="shared" si="11"/>
        <v>120</v>
      </c>
      <c r="S31" s="5">
        <f t="shared" si="12"/>
        <v>120</v>
      </c>
      <c r="X31" s="50">
        <f t="shared" si="8"/>
        <v>1.65</v>
      </c>
      <c r="Y31" s="50">
        <f t="shared" si="9"/>
        <v>1.35</v>
      </c>
      <c r="Z31" s="50" t="e">
        <f t="shared" si="10"/>
        <v>#DIV/0!</v>
      </c>
    </row>
  </sheetData>
  <sheetProtection/>
  <mergeCells count="3">
    <mergeCell ref="E3:G3"/>
    <mergeCell ref="H3:J3"/>
    <mergeCell ref="M3:Q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E16" sqref="E16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33.75390625" style="0" customWidth="1"/>
    <col min="4" max="4" width="26.625" style="1" customWidth="1"/>
    <col min="14" max="14" width="11.75390625" style="0" customWidth="1"/>
    <col min="21" max="21" width="12.25390625" style="0" customWidth="1"/>
    <col min="24" max="24" width="10.125" style="0" customWidth="1"/>
    <col min="25" max="25" width="10.25390625" style="0" customWidth="1"/>
    <col min="26" max="26" width="10.00390625" style="0" customWidth="1"/>
  </cols>
  <sheetData>
    <row r="1" spans="2:26" ht="12.75">
      <c r="B1" s="6" t="s">
        <v>15</v>
      </c>
      <c r="E1" s="24" t="s">
        <v>30</v>
      </c>
      <c r="F1" s="33">
        <f>Макси!F1</f>
        <v>52</v>
      </c>
      <c r="G1" s="49" t="s">
        <v>31</v>
      </c>
      <c r="H1" s="33">
        <f>Макси!H1</f>
        <v>78</v>
      </c>
      <c r="I1" s="24" t="s">
        <v>30</v>
      </c>
      <c r="J1" s="33">
        <f>Макси!J1</f>
        <v>34</v>
      </c>
      <c r="K1" s="49" t="s">
        <v>31</v>
      </c>
      <c r="L1" s="33">
        <f>Макси!L1</f>
        <v>51</v>
      </c>
      <c r="M1" s="5"/>
      <c r="N1" s="5"/>
      <c r="O1" s="5"/>
      <c r="P1" s="24" t="s">
        <v>30</v>
      </c>
      <c r="Q1" s="33">
        <f>Макси!Q1</f>
        <v>43</v>
      </c>
      <c r="R1" s="49" t="s">
        <v>31</v>
      </c>
      <c r="S1" s="33">
        <f>Макси!S1</f>
        <v>65</v>
      </c>
      <c r="T1" s="5"/>
      <c r="U1" s="5"/>
      <c r="V1" s="5"/>
      <c r="W1" s="6" t="s">
        <v>32</v>
      </c>
      <c r="X1">
        <f>Макси!X1</f>
        <v>198</v>
      </c>
      <c r="Y1">
        <f>Макси!Y1</f>
        <v>135</v>
      </c>
      <c r="Z1">
        <f>Макси!Z1</f>
        <v>173</v>
      </c>
    </row>
    <row r="2" spans="5:17" ht="12.75">
      <c r="E2" s="5"/>
      <c r="F2" s="25"/>
      <c r="G2" s="5"/>
      <c r="H2" s="5"/>
      <c r="I2" s="5"/>
      <c r="J2" s="25"/>
      <c r="K2" s="5"/>
      <c r="L2" s="5"/>
      <c r="M2" s="5"/>
      <c r="N2" s="5"/>
      <c r="O2" s="5"/>
      <c r="P2" s="5"/>
      <c r="Q2" s="5"/>
    </row>
    <row r="3" spans="5:17" ht="12.75">
      <c r="E3" s="75" t="s">
        <v>8</v>
      </c>
      <c r="F3" s="75"/>
      <c r="G3" s="75"/>
      <c r="H3" s="75" t="s">
        <v>9</v>
      </c>
      <c r="I3" s="76"/>
      <c r="J3" s="75"/>
      <c r="K3" s="24"/>
      <c r="L3" s="24"/>
      <c r="M3" s="75" t="s">
        <v>11</v>
      </c>
      <c r="N3" s="75"/>
      <c r="O3" s="75"/>
      <c r="P3" s="75"/>
      <c r="Q3" s="75"/>
    </row>
    <row r="4" spans="1:26" ht="38.25">
      <c r="A4" s="2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3" t="s">
        <v>5</v>
      </c>
      <c r="G4" s="48" t="s">
        <v>10</v>
      </c>
      <c r="H4" s="2" t="s">
        <v>6</v>
      </c>
      <c r="I4" s="3" t="s">
        <v>4</v>
      </c>
      <c r="J4" s="3" t="s">
        <v>5</v>
      </c>
      <c r="K4" s="48" t="s">
        <v>10</v>
      </c>
      <c r="L4" s="2" t="s">
        <v>6</v>
      </c>
      <c r="M4" s="2" t="s">
        <v>29</v>
      </c>
      <c r="N4" s="32" t="s">
        <v>13</v>
      </c>
      <c r="O4" s="26" t="s">
        <v>7</v>
      </c>
      <c r="P4" s="2" t="s">
        <v>4</v>
      </c>
      <c r="Q4" s="2" t="s">
        <v>5</v>
      </c>
      <c r="R4" s="2" t="s">
        <v>10</v>
      </c>
      <c r="S4" s="2" t="s">
        <v>6</v>
      </c>
      <c r="T4" s="2" t="s">
        <v>7</v>
      </c>
      <c r="X4" s="48" t="s">
        <v>33</v>
      </c>
      <c r="Y4" s="48" t="s">
        <v>34</v>
      </c>
      <c r="Z4" s="48" t="s">
        <v>35</v>
      </c>
    </row>
    <row r="5" spans="1:26" ht="12.75">
      <c r="A5" s="4">
        <v>5504</v>
      </c>
      <c r="B5" t="s">
        <v>41</v>
      </c>
      <c r="C5" t="s">
        <v>135</v>
      </c>
      <c r="D5" s="1" t="s">
        <v>28</v>
      </c>
      <c r="E5" s="5">
        <f>M!E6</f>
        <v>39.9</v>
      </c>
      <c r="F5" s="25">
        <f>M!F6</f>
        <v>5</v>
      </c>
      <c r="G5" s="5">
        <f aca="true" t="shared" si="0" ref="G5:G24">IF(E5=0,120,IF(E5&gt;$H$1,120,IF(E5&lt;$F$1,0,IF($H$1&gt;E5&gt;$F$1,E5-$F$1))))</f>
        <v>0</v>
      </c>
      <c r="H5" s="5">
        <f aca="true" t="shared" si="1" ref="H5:H24">SUM(F5,G5)</f>
        <v>5</v>
      </c>
      <c r="I5" s="5">
        <f>M!H6</f>
        <v>30.9</v>
      </c>
      <c r="J5" s="25">
        <f>M!I6</f>
        <v>0</v>
      </c>
      <c r="K5" s="5">
        <f aca="true" t="shared" si="2" ref="K5:K24">IF(I5=0,100,IF(I5&gt;$L$1,100,IF(I5&lt;$J$1,0,IF($L$1&gt;I5&gt;$J$1,I5-$J$1))))</f>
        <v>0</v>
      </c>
      <c r="L5" s="5">
        <f aca="true" t="shared" si="3" ref="L5:L24">SUM(J5,K5)</f>
        <v>0</v>
      </c>
      <c r="M5" s="5">
        <f aca="true" t="shared" si="4" ref="M5:M24">SUM(E5,I5)</f>
        <v>70.8</v>
      </c>
      <c r="N5" s="5">
        <f aca="true" t="shared" si="5" ref="N5:N24">SUM(H5,L5)</f>
        <v>5</v>
      </c>
      <c r="O5" s="27">
        <v>2</v>
      </c>
      <c r="P5" s="5">
        <v>42.16</v>
      </c>
      <c r="Q5" s="25">
        <v>0</v>
      </c>
      <c r="R5" s="5">
        <f aca="true" t="shared" si="6" ref="R5:R13">IF(P5=0,120,IF(P5&gt;$S$1,120,IF(P5&lt;$Q$1,0,IF($S$1&gt;P5&gt;$Q$1,P5-$Q$1))))</f>
        <v>0</v>
      </c>
      <c r="S5" s="5">
        <f aca="true" t="shared" si="7" ref="S5:S13">SUM(Q5:R5)</f>
        <v>0</v>
      </c>
      <c r="T5" s="74">
        <v>1</v>
      </c>
      <c r="X5" s="50">
        <f>$X$1/E5</f>
        <v>4.962406015037594</v>
      </c>
      <c r="Y5" s="50">
        <f>$Y$1/I5</f>
        <v>4.368932038834951</v>
      </c>
      <c r="Z5" s="50">
        <f>$Z$1/P5</f>
        <v>4.103415559772296</v>
      </c>
    </row>
    <row r="6" spans="1:26" ht="12.75">
      <c r="A6" s="4">
        <v>5519</v>
      </c>
      <c r="B6" s="1" t="s">
        <v>41</v>
      </c>
      <c r="C6" s="1" t="s">
        <v>199</v>
      </c>
      <c r="D6" s="1" t="s">
        <v>14</v>
      </c>
      <c r="E6" s="5">
        <f>M!E21</f>
        <v>39.97</v>
      </c>
      <c r="F6" s="25">
        <f>M!F21</f>
        <v>0</v>
      </c>
      <c r="G6" s="5">
        <f t="shared" si="0"/>
        <v>0</v>
      </c>
      <c r="H6" s="5">
        <f t="shared" si="1"/>
        <v>0</v>
      </c>
      <c r="I6" s="5">
        <f>M!H21</f>
        <v>33.68</v>
      </c>
      <c r="J6" s="25">
        <f>M!I21</f>
        <v>10</v>
      </c>
      <c r="K6" s="5">
        <f t="shared" si="2"/>
        <v>0</v>
      </c>
      <c r="L6" s="5">
        <f t="shared" si="3"/>
        <v>10</v>
      </c>
      <c r="M6" s="5">
        <f t="shared" si="4"/>
        <v>73.65</v>
      </c>
      <c r="N6" s="5">
        <f t="shared" si="5"/>
        <v>10</v>
      </c>
      <c r="O6" s="27">
        <v>4</v>
      </c>
      <c r="P6" s="5">
        <v>42.78</v>
      </c>
      <c r="Q6" s="25">
        <v>0</v>
      </c>
      <c r="R6" s="5">
        <f t="shared" si="6"/>
        <v>0</v>
      </c>
      <c r="S6" s="5">
        <f t="shared" si="7"/>
        <v>0</v>
      </c>
      <c r="T6" s="74">
        <v>2</v>
      </c>
      <c r="X6" s="50">
        <f aca="true" t="shared" si="8" ref="X6:X24">$X$1/E6</f>
        <v>4.953715286464849</v>
      </c>
      <c r="Y6" s="50">
        <f aca="true" t="shared" si="9" ref="Y6:Y24">$Y$1/I6</f>
        <v>4.008313539192399</v>
      </c>
      <c r="Z6" s="50">
        <f aca="true" t="shared" si="10" ref="Z6:Z24">$Z$1/P6</f>
        <v>4.043945769050958</v>
      </c>
    </row>
    <row r="7" spans="1:26" ht="12.75">
      <c r="A7" s="4">
        <v>5516</v>
      </c>
      <c r="B7" t="s">
        <v>151</v>
      </c>
      <c r="C7" t="s">
        <v>152</v>
      </c>
      <c r="D7" s="1" t="s">
        <v>153</v>
      </c>
      <c r="E7" s="5">
        <f>M!E18</f>
        <v>46.34</v>
      </c>
      <c r="F7" s="25">
        <f>M!F18</f>
        <v>10</v>
      </c>
      <c r="G7" s="5">
        <f t="shared" si="0"/>
        <v>0</v>
      </c>
      <c r="H7" s="5">
        <f t="shared" si="1"/>
        <v>10</v>
      </c>
      <c r="I7" s="5">
        <f>M!H18</f>
        <v>32.68</v>
      </c>
      <c r="J7" s="25">
        <f>M!I18</f>
        <v>5</v>
      </c>
      <c r="K7" s="5">
        <f t="shared" si="2"/>
        <v>0</v>
      </c>
      <c r="L7" s="5">
        <f t="shared" si="3"/>
        <v>5</v>
      </c>
      <c r="M7" s="5">
        <f t="shared" si="4"/>
        <v>79.02000000000001</v>
      </c>
      <c r="N7" s="5">
        <f t="shared" si="5"/>
        <v>15</v>
      </c>
      <c r="O7" s="27">
        <v>6</v>
      </c>
      <c r="P7" s="5">
        <v>41.94</v>
      </c>
      <c r="Q7" s="25">
        <v>5</v>
      </c>
      <c r="R7" s="5">
        <f t="shared" si="6"/>
        <v>0</v>
      </c>
      <c r="S7" s="5">
        <f t="shared" si="7"/>
        <v>5</v>
      </c>
      <c r="T7" s="74">
        <v>3</v>
      </c>
      <c r="X7" s="50">
        <f t="shared" si="8"/>
        <v>4.272766508416055</v>
      </c>
      <c r="Y7" s="50">
        <f t="shared" si="9"/>
        <v>4.130966952264382</v>
      </c>
      <c r="Z7" s="50">
        <f t="shared" si="10"/>
        <v>4.124940391034812</v>
      </c>
    </row>
    <row r="8" spans="1:26" ht="12.75">
      <c r="A8" s="4">
        <v>5513</v>
      </c>
      <c r="B8" t="s">
        <v>126</v>
      </c>
      <c r="C8" t="s">
        <v>148</v>
      </c>
      <c r="D8" s="1" t="s">
        <v>64</v>
      </c>
      <c r="E8" s="5">
        <f>M!E15</f>
        <v>120</v>
      </c>
      <c r="F8" s="25">
        <f>M!F15</f>
        <v>0</v>
      </c>
      <c r="G8" s="5">
        <f t="shared" si="0"/>
        <v>120</v>
      </c>
      <c r="H8" s="5">
        <f t="shared" si="1"/>
        <v>120</v>
      </c>
      <c r="I8" s="5">
        <f>M!H15</f>
        <v>44.53</v>
      </c>
      <c r="J8" s="25">
        <f>M!I15</f>
        <v>5</v>
      </c>
      <c r="K8" s="5">
        <f t="shared" si="2"/>
        <v>10.530000000000001</v>
      </c>
      <c r="L8" s="5">
        <f t="shared" si="3"/>
        <v>15.530000000000001</v>
      </c>
      <c r="M8" s="5">
        <f t="shared" si="4"/>
        <v>164.53</v>
      </c>
      <c r="N8" s="5">
        <f t="shared" si="5"/>
        <v>135.53</v>
      </c>
      <c r="P8" s="5">
        <v>47.31</v>
      </c>
      <c r="Q8" s="25">
        <v>5</v>
      </c>
      <c r="R8" s="5">
        <f t="shared" si="6"/>
        <v>4.310000000000002</v>
      </c>
      <c r="S8" s="5">
        <f t="shared" si="7"/>
        <v>9.310000000000002</v>
      </c>
      <c r="T8" s="70">
        <v>4</v>
      </c>
      <c r="X8" s="50">
        <f t="shared" si="8"/>
        <v>1.65</v>
      </c>
      <c r="Y8" s="50">
        <f t="shared" si="9"/>
        <v>3.031664046710083</v>
      </c>
      <c r="Z8" s="50">
        <f t="shared" si="10"/>
        <v>3.656732191925597</v>
      </c>
    </row>
    <row r="9" spans="1:26" ht="12.75">
      <c r="A9" s="4">
        <v>5501</v>
      </c>
      <c r="B9" s="1" t="s">
        <v>42</v>
      </c>
      <c r="C9" s="1" t="s">
        <v>82</v>
      </c>
      <c r="D9" s="1" t="s">
        <v>132</v>
      </c>
      <c r="E9" s="5">
        <f>M!E3</f>
        <v>38.94</v>
      </c>
      <c r="F9" s="25">
        <f>M!F3</f>
        <v>10</v>
      </c>
      <c r="G9" s="5">
        <f t="shared" si="0"/>
        <v>0</v>
      </c>
      <c r="H9" s="5">
        <f t="shared" si="1"/>
        <v>10</v>
      </c>
      <c r="I9" s="5">
        <f>M!H3</f>
        <v>30.25</v>
      </c>
      <c r="J9" s="25">
        <f>M!I3</f>
        <v>10</v>
      </c>
      <c r="K9" s="5">
        <f t="shared" si="2"/>
        <v>0</v>
      </c>
      <c r="L9" s="5">
        <f t="shared" si="3"/>
        <v>10</v>
      </c>
      <c r="M9" s="5">
        <f t="shared" si="4"/>
        <v>69.19</v>
      </c>
      <c r="N9" s="5">
        <f t="shared" si="5"/>
        <v>20</v>
      </c>
      <c r="O9" s="27">
        <v>8</v>
      </c>
      <c r="P9" s="5">
        <v>39.84</v>
      </c>
      <c r="Q9" s="25">
        <v>10</v>
      </c>
      <c r="R9" s="5">
        <f t="shared" si="6"/>
        <v>0</v>
      </c>
      <c r="S9" s="5">
        <f t="shared" si="7"/>
        <v>10</v>
      </c>
      <c r="T9" s="70">
        <v>5</v>
      </c>
      <c r="X9" s="50">
        <f t="shared" si="8"/>
        <v>5.084745762711865</v>
      </c>
      <c r="Y9" s="50">
        <f t="shared" si="9"/>
        <v>4.462809917355372</v>
      </c>
      <c r="Z9" s="50">
        <f t="shared" si="10"/>
        <v>4.342369477911646</v>
      </c>
    </row>
    <row r="10" spans="1:26" ht="12.75">
      <c r="A10" s="4">
        <v>5514</v>
      </c>
      <c r="B10" t="s">
        <v>39</v>
      </c>
      <c r="C10" t="s">
        <v>149</v>
      </c>
      <c r="D10" s="1" t="s">
        <v>28</v>
      </c>
      <c r="E10" s="5">
        <f>M!E16</f>
        <v>40.22</v>
      </c>
      <c r="F10" s="25">
        <f>M!F16</f>
        <v>10</v>
      </c>
      <c r="G10" s="5">
        <f t="shared" si="0"/>
        <v>0</v>
      </c>
      <c r="H10" s="5">
        <f t="shared" si="1"/>
        <v>10</v>
      </c>
      <c r="I10" s="5">
        <f>M!H16</f>
        <v>28.72</v>
      </c>
      <c r="J10" s="25">
        <f>M!I16</f>
        <v>10</v>
      </c>
      <c r="K10" s="5">
        <f t="shared" si="2"/>
        <v>0</v>
      </c>
      <c r="L10" s="5">
        <f t="shared" si="3"/>
        <v>10</v>
      </c>
      <c r="M10" s="5">
        <f t="shared" si="4"/>
        <v>68.94</v>
      </c>
      <c r="N10" s="5">
        <f t="shared" si="5"/>
        <v>20</v>
      </c>
      <c r="O10" s="27">
        <v>7</v>
      </c>
      <c r="P10" s="5">
        <v>40.34</v>
      </c>
      <c r="Q10" s="25">
        <v>15</v>
      </c>
      <c r="R10" s="5">
        <f t="shared" si="6"/>
        <v>0</v>
      </c>
      <c r="S10" s="5">
        <f t="shared" si="7"/>
        <v>15</v>
      </c>
      <c r="T10" s="70">
        <v>6</v>
      </c>
      <c r="X10" s="50">
        <f t="shared" si="8"/>
        <v>4.922923918448533</v>
      </c>
      <c r="Y10" s="50">
        <f t="shared" si="9"/>
        <v>4.700557103064067</v>
      </c>
      <c r="Z10" s="50">
        <f t="shared" si="10"/>
        <v>4.28854734754586</v>
      </c>
    </row>
    <row r="11" spans="1:26" ht="12.75">
      <c r="A11" s="4">
        <v>5515</v>
      </c>
      <c r="B11" t="s">
        <v>126</v>
      </c>
      <c r="C11" t="s">
        <v>198</v>
      </c>
      <c r="D11" s="1" t="s">
        <v>150</v>
      </c>
      <c r="E11" s="5">
        <f>M!E17</f>
        <v>39.28</v>
      </c>
      <c r="F11" s="25">
        <f>M!F17</f>
        <v>15</v>
      </c>
      <c r="G11" s="5">
        <f t="shared" si="0"/>
        <v>0</v>
      </c>
      <c r="H11" s="5">
        <f t="shared" si="1"/>
        <v>15</v>
      </c>
      <c r="I11" s="5">
        <f>M!H17</f>
        <v>28.97</v>
      </c>
      <c r="J11" s="25">
        <f>M!I17</f>
        <v>0</v>
      </c>
      <c r="K11" s="5">
        <f t="shared" si="2"/>
        <v>0</v>
      </c>
      <c r="L11" s="5">
        <f t="shared" si="3"/>
        <v>0</v>
      </c>
      <c r="M11" s="5">
        <f t="shared" si="4"/>
        <v>68.25</v>
      </c>
      <c r="N11" s="5">
        <f t="shared" si="5"/>
        <v>15</v>
      </c>
      <c r="O11" s="27">
        <v>5</v>
      </c>
      <c r="P11" s="5">
        <v>41.22</v>
      </c>
      <c r="Q11" s="25">
        <v>15</v>
      </c>
      <c r="R11" s="5">
        <f t="shared" si="6"/>
        <v>0</v>
      </c>
      <c r="S11" s="5">
        <f t="shared" si="7"/>
        <v>15</v>
      </c>
      <c r="T11" s="70">
        <v>7</v>
      </c>
      <c r="X11" s="50">
        <f t="shared" si="8"/>
        <v>5.040733197556008</v>
      </c>
      <c r="Y11" s="50">
        <f t="shared" si="9"/>
        <v>4.659993096306525</v>
      </c>
      <c r="Z11" s="50">
        <f t="shared" si="10"/>
        <v>4.196991751576904</v>
      </c>
    </row>
    <row r="12" spans="1:26" ht="12.75">
      <c r="A12" s="4">
        <v>5505</v>
      </c>
      <c r="B12" t="s">
        <v>22</v>
      </c>
      <c r="C12" t="s">
        <v>136</v>
      </c>
      <c r="D12" s="1" t="s">
        <v>64</v>
      </c>
      <c r="E12" s="5">
        <f>M!E7</f>
        <v>43.6</v>
      </c>
      <c r="F12" s="25">
        <f>M!F7</f>
        <v>0</v>
      </c>
      <c r="G12" s="5">
        <f t="shared" si="0"/>
        <v>0</v>
      </c>
      <c r="H12" s="5">
        <f t="shared" si="1"/>
        <v>0</v>
      </c>
      <c r="I12" s="5">
        <f>M!H7</f>
        <v>30.78</v>
      </c>
      <c r="J12" s="25">
        <f>M!I7</f>
        <v>5</v>
      </c>
      <c r="K12" s="5">
        <f t="shared" si="2"/>
        <v>0</v>
      </c>
      <c r="L12" s="5">
        <f t="shared" si="3"/>
        <v>5</v>
      </c>
      <c r="M12" s="5">
        <f t="shared" si="4"/>
        <v>74.38</v>
      </c>
      <c r="N12" s="5">
        <f t="shared" si="5"/>
        <v>5</v>
      </c>
      <c r="O12" s="27">
        <v>3</v>
      </c>
      <c r="P12" s="5">
        <v>46.62</v>
      </c>
      <c r="Q12" s="25">
        <v>15</v>
      </c>
      <c r="R12" s="5">
        <f t="shared" si="6"/>
        <v>3.6199999999999974</v>
      </c>
      <c r="S12" s="5">
        <f t="shared" si="7"/>
        <v>18.619999999999997</v>
      </c>
      <c r="T12" s="70">
        <v>8</v>
      </c>
      <c r="X12" s="50">
        <f t="shared" si="8"/>
        <v>4.541284403669724</v>
      </c>
      <c r="Y12" s="50">
        <f t="shared" si="9"/>
        <v>4.385964912280701</v>
      </c>
      <c r="Z12" s="50">
        <f t="shared" si="10"/>
        <v>3.710853710853711</v>
      </c>
    </row>
    <row r="13" spans="1:26" ht="12.75">
      <c r="A13" s="4">
        <v>5517</v>
      </c>
      <c r="B13" t="s">
        <v>103</v>
      </c>
      <c r="C13" t="s">
        <v>154</v>
      </c>
      <c r="D13" s="1" t="s">
        <v>57</v>
      </c>
      <c r="E13" s="5">
        <f>M!E19</f>
        <v>40.1</v>
      </c>
      <c r="F13" s="25">
        <f>M!F19</f>
        <v>0</v>
      </c>
      <c r="G13" s="5">
        <f t="shared" si="0"/>
        <v>0</v>
      </c>
      <c r="H13" s="5">
        <f t="shared" si="1"/>
        <v>0</v>
      </c>
      <c r="I13" s="5">
        <f>M!H19</f>
        <v>30.97</v>
      </c>
      <c r="J13" s="25">
        <f>M!I19</f>
        <v>0</v>
      </c>
      <c r="K13" s="5">
        <f t="shared" si="2"/>
        <v>0</v>
      </c>
      <c r="L13" s="5">
        <f t="shared" si="3"/>
        <v>0</v>
      </c>
      <c r="M13" s="5">
        <f t="shared" si="4"/>
        <v>71.07</v>
      </c>
      <c r="N13" s="5">
        <f t="shared" si="5"/>
        <v>0</v>
      </c>
      <c r="O13" s="27">
        <v>1</v>
      </c>
      <c r="P13" s="5">
        <v>120</v>
      </c>
      <c r="Q13" s="25"/>
      <c r="R13" s="5">
        <f t="shared" si="6"/>
        <v>120</v>
      </c>
      <c r="S13" s="5">
        <f t="shared" si="7"/>
        <v>120</v>
      </c>
      <c r="T13" s="27"/>
      <c r="X13" s="50">
        <f>$X$1/E13</f>
        <v>4.937655860349127</v>
      </c>
      <c r="Y13" s="50">
        <f>$Y$1/I13</f>
        <v>4.359057152082661</v>
      </c>
      <c r="Z13" s="50">
        <f>$Z$1/P13</f>
        <v>1.4416666666666667</v>
      </c>
    </row>
    <row r="14" spans="1:26" ht="12.75">
      <c r="A14" s="4">
        <v>5507</v>
      </c>
      <c r="B14" s="1" t="s">
        <v>103</v>
      </c>
      <c r="C14" s="1" t="s">
        <v>138</v>
      </c>
      <c r="D14" s="1" t="s">
        <v>44</v>
      </c>
      <c r="E14" s="5">
        <f>M!E9</f>
        <v>39</v>
      </c>
      <c r="F14" s="25">
        <f>M!F9</f>
        <v>10</v>
      </c>
      <c r="G14" s="5">
        <f t="shared" si="0"/>
        <v>0</v>
      </c>
      <c r="H14" s="5">
        <f t="shared" si="1"/>
        <v>10</v>
      </c>
      <c r="I14" s="5">
        <f>M!H9</f>
        <v>34.6</v>
      </c>
      <c r="J14" s="25">
        <f>M!I9</f>
        <v>10</v>
      </c>
      <c r="K14" s="5">
        <f t="shared" si="2"/>
        <v>0.6000000000000014</v>
      </c>
      <c r="L14" s="5">
        <f t="shared" si="3"/>
        <v>10.600000000000001</v>
      </c>
      <c r="M14" s="5">
        <f t="shared" si="4"/>
        <v>73.6</v>
      </c>
      <c r="N14" s="5">
        <f t="shared" si="5"/>
        <v>20.6</v>
      </c>
      <c r="O14" s="27">
        <v>9</v>
      </c>
      <c r="P14" s="5"/>
      <c r="Q14" s="25"/>
      <c r="R14" s="5">
        <f aca="true" t="shared" si="11" ref="R14:R24">IF(P14=0,120,IF(P14&gt;$S$1,120,IF(P14&lt;$Q$1,0,IF($S$1&gt;P14&gt;$Q$1,P14-$Q$1))))</f>
        <v>120</v>
      </c>
      <c r="S14" s="5">
        <f aca="true" t="shared" si="12" ref="S14:S24">SUM(Q14:R14)</f>
        <v>120</v>
      </c>
      <c r="X14" s="50">
        <f t="shared" si="8"/>
        <v>5.076923076923077</v>
      </c>
      <c r="Y14" s="50">
        <f t="shared" si="9"/>
        <v>3.9017341040462425</v>
      </c>
      <c r="Z14" s="50" t="e">
        <f t="shared" si="10"/>
        <v>#DIV/0!</v>
      </c>
    </row>
    <row r="15" spans="1:26" ht="12.75">
      <c r="A15" s="4">
        <v>5503</v>
      </c>
      <c r="B15" t="s">
        <v>94</v>
      </c>
      <c r="C15" t="s">
        <v>134</v>
      </c>
      <c r="D15" s="1" t="s">
        <v>14</v>
      </c>
      <c r="E15" s="5">
        <f>M!E5</f>
        <v>44.37</v>
      </c>
      <c r="F15" s="25">
        <f>M!F5</f>
        <v>10</v>
      </c>
      <c r="G15" s="5">
        <f t="shared" si="0"/>
        <v>0</v>
      </c>
      <c r="H15" s="5">
        <f t="shared" si="1"/>
        <v>10</v>
      </c>
      <c r="I15" s="5">
        <f>M!H5</f>
        <v>34.78</v>
      </c>
      <c r="J15" s="25">
        <f>M!I5</f>
        <v>10</v>
      </c>
      <c r="K15" s="5">
        <f t="shared" si="2"/>
        <v>0.7800000000000011</v>
      </c>
      <c r="L15" s="5">
        <f t="shared" si="3"/>
        <v>10.780000000000001</v>
      </c>
      <c r="M15" s="5">
        <f t="shared" si="4"/>
        <v>79.15</v>
      </c>
      <c r="N15" s="5">
        <f t="shared" si="5"/>
        <v>20.78</v>
      </c>
      <c r="O15" s="27">
        <v>10</v>
      </c>
      <c r="P15" s="5"/>
      <c r="Q15" s="25"/>
      <c r="R15" s="5">
        <f t="shared" si="11"/>
        <v>120</v>
      </c>
      <c r="S15" s="5">
        <f t="shared" si="12"/>
        <v>120</v>
      </c>
      <c r="X15" s="50">
        <f t="shared" si="8"/>
        <v>4.462474645030426</v>
      </c>
      <c r="Y15" s="50">
        <f t="shared" si="9"/>
        <v>3.8815411155836688</v>
      </c>
      <c r="Z15" s="50" t="e">
        <f t="shared" si="10"/>
        <v>#DIV/0!</v>
      </c>
    </row>
    <row r="16" spans="1:26" ht="12.75">
      <c r="A16" s="4">
        <v>5520</v>
      </c>
      <c r="B16" t="s">
        <v>140</v>
      </c>
      <c r="C16" t="s">
        <v>156</v>
      </c>
      <c r="D16" s="1" t="s">
        <v>150</v>
      </c>
      <c r="E16" s="5">
        <f>M!E22</f>
        <v>44.28</v>
      </c>
      <c r="F16" s="25">
        <f>M!F22</f>
        <v>15</v>
      </c>
      <c r="G16" s="5">
        <f t="shared" si="0"/>
        <v>0</v>
      </c>
      <c r="H16" s="5">
        <f t="shared" si="1"/>
        <v>15</v>
      </c>
      <c r="I16" s="5">
        <f>M!H22</f>
        <v>37.72</v>
      </c>
      <c r="J16" s="25">
        <f>M!I22</f>
        <v>10</v>
      </c>
      <c r="K16" s="5">
        <f t="shared" si="2"/>
        <v>3.719999999999999</v>
      </c>
      <c r="L16" s="5">
        <f t="shared" si="3"/>
        <v>13.719999999999999</v>
      </c>
      <c r="M16" s="5">
        <f t="shared" si="4"/>
        <v>82</v>
      </c>
      <c r="N16" s="5">
        <f t="shared" si="5"/>
        <v>28.72</v>
      </c>
      <c r="O16" s="27">
        <v>11</v>
      </c>
      <c r="P16" s="5"/>
      <c r="Q16" s="25"/>
      <c r="R16" s="5">
        <f t="shared" si="11"/>
        <v>120</v>
      </c>
      <c r="S16" s="5">
        <f t="shared" si="12"/>
        <v>120</v>
      </c>
      <c r="X16" s="50">
        <f t="shared" si="8"/>
        <v>4.471544715447155</v>
      </c>
      <c r="Y16" s="50">
        <f t="shared" si="9"/>
        <v>3.5790031813361614</v>
      </c>
      <c r="Z16" s="50" t="e">
        <f t="shared" si="10"/>
        <v>#DIV/0!</v>
      </c>
    </row>
    <row r="17" spans="1:26" ht="12.75">
      <c r="A17" s="4">
        <v>5502</v>
      </c>
      <c r="B17" t="s">
        <v>122</v>
      </c>
      <c r="C17" t="s">
        <v>133</v>
      </c>
      <c r="D17" s="1" t="s">
        <v>14</v>
      </c>
      <c r="E17" s="5">
        <f>M!E4</f>
        <v>39.16</v>
      </c>
      <c r="F17" s="25">
        <f>M!F4</f>
        <v>20</v>
      </c>
      <c r="G17" s="5">
        <f t="shared" si="0"/>
        <v>0</v>
      </c>
      <c r="H17" s="5">
        <f t="shared" si="1"/>
        <v>20</v>
      </c>
      <c r="I17" s="5">
        <f>M!H4</f>
        <v>33.25</v>
      </c>
      <c r="J17" s="25">
        <f>M!I4</f>
        <v>20</v>
      </c>
      <c r="K17" s="5">
        <f t="shared" si="2"/>
        <v>0</v>
      </c>
      <c r="L17" s="5">
        <f t="shared" si="3"/>
        <v>20</v>
      </c>
      <c r="M17" s="5">
        <f t="shared" si="4"/>
        <v>72.41</v>
      </c>
      <c r="N17" s="5">
        <f t="shared" si="5"/>
        <v>40</v>
      </c>
      <c r="O17" s="27">
        <v>12</v>
      </c>
      <c r="P17" s="5"/>
      <c r="Q17" s="25"/>
      <c r="R17" s="5">
        <f t="shared" si="11"/>
        <v>120</v>
      </c>
      <c r="S17" s="5">
        <f t="shared" si="12"/>
        <v>120</v>
      </c>
      <c r="X17" s="50">
        <f t="shared" si="8"/>
        <v>5.056179775280899</v>
      </c>
      <c r="Y17" s="50">
        <f t="shared" si="9"/>
        <v>4.06015037593985</v>
      </c>
      <c r="Z17" s="50" t="e">
        <f t="shared" si="10"/>
        <v>#DIV/0!</v>
      </c>
    </row>
    <row r="18" spans="1:26" ht="12.75">
      <c r="A18" s="4">
        <v>5508</v>
      </c>
      <c r="B18" t="s">
        <v>124</v>
      </c>
      <c r="C18" t="s">
        <v>139</v>
      </c>
      <c r="D18" s="1" t="s">
        <v>14</v>
      </c>
      <c r="E18" s="5">
        <f>M!E10</f>
        <v>64.65</v>
      </c>
      <c r="F18" s="25">
        <f>M!F10</f>
        <v>30</v>
      </c>
      <c r="G18" s="5">
        <f t="shared" si="0"/>
        <v>12.650000000000006</v>
      </c>
      <c r="H18" s="5">
        <f t="shared" si="1"/>
        <v>42.650000000000006</v>
      </c>
      <c r="I18" s="5">
        <f>M!H10</f>
        <v>44.06</v>
      </c>
      <c r="J18" s="25">
        <f>M!I10</f>
        <v>5</v>
      </c>
      <c r="K18" s="5">
        <f t="shared" si="2"/>
        <v>10.060000000000002</v>
      </c>
      <c r="L18" s="5">
        <f t="shared" si="3"/>
        <v>15.060000000000002</v>
      </c>
      <c r="M18" s="5">
        <f t="shared" si="4"/>
        <v>108.71000000000001</v>
      </c>
      <c r="N18" s="5">
        <f t="shared" si="5"/>
        <v>57.71000000000001</v>
      </c>
      <c r="O18" s="27">
        <v>13</v>
      </c>
      <c r="P18" s="5"/>
      <c r="Q18" s="25"/>
      <c r="R18" s="5">
        <f t="shared" si="11"/>
        <v>120</v>
      </c>
      <c r="S18" s="5">
        <f t="shared" si="12"/>
        <v>120</v>
      </c>
      <c r="X18" s="50">
        <f t="shared" si="8"/>
        <v>3.0626450116009276</v>
      </c>
      <c r="Y18" s="50">
        <f t="shared" si="9"/>
        <v>3.064003631411711</v>
      </c>
      <c r="Z18" s="50" t="e">
        <f t="shared" si="10"/>
        <v>#DIV/0!</v>
      </c>
    </row>
    <row r="19" spans="1:26" ht="12.75">
      <c r="A19" s="4">
        <v>5506</v>
      </c>
      <c r="B19" t="s">
        <v>70</v>
      </c>
      <c r="C19" t="s">
        <v>83</v>
      </c>
      <c r="D19" s="1" t="s">
        <v>137</v>
      </c>
      <c r="E19" s="5">
        <f>M!E8</f>
        <v>55.37</v>
      </c>
      <c r="F19" s="25">
        <f>M!F8</f>
        <v>15</v>
      </c>
      <c r="G19" s="5">
        <f t="shared" si="0"/>
        <v>3.3699999999999974</v>
      </c>
      <c r="H19" s="5">
        <f t="shared" si="1"/>
        <v>18.369999999999997</v>
      </c>
      <c r="I19" s="5">
        <f>M!H8</f>
        <v>100</v>
      </c>
      <c r="J19" s="25">
        <f>M!I8</f>
        <v>0</v>
      </c>
      <c r="K19" s="5">
        <f t="shared" si="2"/>
        <v>100</v>
      </c>
      <c r="L19" s="5">
        <f t="shared" si="3"/>
        <v>100</v>
      </c>
      <c r="M19" s="5">
        <f t="shared" si="4"/>
        <v>155.37</v>
      </c>
      <c r="N19" s="5">
        <f t="shared" si="5"/>
        <v>118.37</v>
      </c>
      <c r="P19" s="5"/>
      <c r="Q19" s="25"/>
      <c r="R19" s="5">
        <f t="shared" si="11"/>
        <v>120</v>
      </c>
      <c r="S19" s="5">
        <f t="shared" si="12"/>
        <v>120</v>
      </c>
      <c r="X19" s="50">
        <f t="shared" si="8"/>
        <v>3.5759436517970022</v>
      </c>
      <c r="Y19" s="50">
        <f t="shared" si="9"/>
        <v>1.35</v>
      </c>
      <c r="Z19" s="50" t="e">
        <f t="shared" si="10"/>
        <v>#DIV/0!</v>
      </c>
    </row>
    <row r="20" spans="1:26" ht="12.75">
      <c r="A20" s="4">
        <v>5511</v>
      </c>
      <c r="B20" t="s">
        <v>145</v>
      </c>
      <c r="C20" t="s">
        <v>146</v>
      </c>
      <c r="D20" s="1" t="s">
        <v>147</v>
      </c>
      <c r="E20" s="5">
        <f>M!E13</f>
        <v>120</v>
      </c>
      <c r="F20" s="25">
        <f>M!F13</f>
        <v>0</v>
      </c>
      <c r="G20" s="5">
        <f t="shared" si="0"/>
        <v>120</v>
      </c>
      <c r="H20" s="5">
        <f t="shared" si="1"/>
        <v>120</v>
      </c>
      <c r="I20" s="5">
        <f>M!H13</f>
        <v>32.56</v>
      </c>
      <c r="J20" s="25">
        <f>M!I13</f>
        <v>10</v>
      </c>
      <c r="K20" s="5">
        <f t="shared" si="2"/>
        <v>0</v>
      </c>
      <c r="L20" s="5">
        <f t="shared" si="3"/>
        <v>10</v>
      </c>
      <c r="M20" s="5">
        <f t="shared" si="4"/>
        <v>152.56</v>
      </c>
      <c r="N20" s="5">
        <f t="shared" si="5"/>
        <v>130</v>
      </c>
      <c r="P20" s="5"/>
      <c r="Q20" s="25"/>
      <c r="R20" s="5">
        <f t="shared" si="11"/>
        <v>120</v>
      </c>
      <c r="S20" s="5">
        <f t="shared" si="12"/>
        <v>120</v>
      </c>
      <c r="X20" s="50">
        <f t="shared" si="8"/>
        <v>1.65</v>
      </c>
      <c r="Y20" s="50">
        <f t="shared" si="9"/>
        <v>4.146191646191646</v>
      </c>
      <c r="Z20" s="50" t="e">
        <f t="shared" si="10"/>
        <v>#DIV/0!</v>
      </c>
    </row>
    <row r="21" spans="1:26" ht="12.75">
      <c r="A21" s="4">
        <v>5509</v>
      </c>
      <c r="B21" t="s">
        <v>140</v>
      </c>
      <c r="C21" t="s">
        <v>141</v>
      </c>
      <c r="D21" s="1" t="s">
        <v>132</v>
      </c>
      <c r="E21" s="5">
        <f>M!E11</f>
        <v>120</v>
      </c>
      <c r="F21" s="25">
        <f>M!F11</f>
        <v>0</v>
      </c>
      <c r="G21" s="5">
        <f t="shared" si="0"/>
        <v>120</v>
      </c>
      <c r="H21" s="5">
        <f t="shared" si="1"/>
        <v>120</v>
      </c>
      <c r="I21" s="5">
        <f>M!H11</f>
        <v>36.63</v>
      </c>
      <c r="J21" s="25">
        <f>M!I11</f>
        <v>15</v>
      </c>
      <c r="K21" s="5">
        <f t="shared" si="2"/>
        <v>2.6300000000000026</v>
      </c>
      <c r="L21" s="5">
        <f t="shared" si="3"/>
        <v>17.630000000000003</v>
      </c>
      <c r="M21" s="5">
        <f t="shared" si="4"/>
        <v>156.63</v>
      </c>
      <c r="N21" s="5">
        <f t="shared" si="5"/>
        <v>137.63</v>
      </c>
      <c r="P21" s="5"/>
      <c r="Q21" s="25"/>
      <c r="R21" s="5">
        <f t="shared" si="11"/>
        <v>120</v>
      </c>
      <c r="S21" s="5">
        <f t="shared" si="12"/>
        <v>120</v>
      </c>
      <c r="X21" s="50">
        <f t="shared" si="8"/>
        <v>1.65</v>
      </c>
      <c r="Y21" s="50">
        <f t="shared" si="9"/>
        <v>3.685503685503685</v>
      </c>
      <c r="Z21" s="50" t="e">
        <f t="shared" si="10"/>
        <v>#DIV/0!</v>
      </c>
    </row>
    <row r="22" spans="1:26" ht="12.75">
      <c r="A22" s="4">
        <v>5510</v>
      </c>
      <c r="B22" t="s">
        <v>142</v>
      </c>
      <c r="C22" t="s">
        <v>143</v>
      </c>
      <c r="D22" s="1" t="s">
        <v>144</v>
      </c>
      <c r="E22" s="5">
        <f>M!E12</f>
        <v>120</v>
      </c>
      <c r="F22" s="25">
        <f>M!F12</f>
        <v>0</v>
      </c>
      <c r="G22" s="5">
        <f t="shared" si="0"/>
        <v>120</v>
      </c>
      <c r="H22" s="5">
        <f t="shared" si="1"/>
        <v>120</v>
      </c>
      <c r="I22" s="5">
        <f>M!H12</f>
        <v>46.22</v>
      </c>
      <c r="J22" s="25">
        <f>M!I12</f>
        <v>10</v>
      </c>
      <c r="K22" s="5">
        <f t="shared" si="2"/>
        <v>12.219999999999999</v>
      </c>
      <c r="L22" s="5">
        <f t="shared" si="3"/>
        <v>22.22</v>
      </c>
      <c r="M22" s="5">
        <f t="shared" si="4"/>
        <v>166.22</v>
      </c>
      <c r="N22" s="5">
        <f t="shared" si="5"/>
        <v>142.22</v>
      </c>
      <c r="P22" s="5"/>
      <c r="Q22" s="25"/>
      <c r="R22" s="5">
        <f t="shared" si="11"/>
        <v>120</v>
      </c>
      <c r="S22" s="5">
        <f t="shared" si="12"/>
        <v>120</v>
      </c>
      <c r="X22" s="50">
        <f t="shared" si="8"/>
        <v>1.65</v>
      </c>
      <c r="Y22" s="50">
        <f t="shared" si="9"/>
        <v>2.9208135006490696</v>
      </c>
      <c r="Z22" s="50" t="e">
        <f t="shared" si="10"/>
        <v>#DIV/0!</v>
      </c>
    </row>
    <row r="23" spans="1:26" ht="12.75">
      <c r="A23" s="4">
        <v>5512</v>
      </c>
      <c r="B23" s="1" t="s">
        <v>76</v>
      </c>
      <c r="C23" s="1" t="s">
        <v>95</v>
      </c>
      <c r="D23" s="1" t="s">
        <v>14</v>
      </c>
      <c r="E23" s="5">
        <f>M!E14</f>
        <v>120</v>
      </c>
      <c r="F23" s="25">
        <f>M!F14</f>
        <v>0</v>
      </c>
      <c r="G23" s="5">
        <f t="shared" si="0"/>
        <v>120</v>
      </c>
      <c r="H23" s="5">
        <f t="shared" si="1"/>
        <v>120</v>
      </c>
      <c r="I23" s="5">
        <f>M!H14</f>
        <v>100</v>
      </c>
      <c r="J23" s="25">
        <f>M!I14</f>
        <v>0</v>
      </c>
      <c r="K23" s="5">
        <f t="shared" si="2"/>
        <v>100</v>
      </c>
      <c r="L23" s="5">
        <f t="shared" si="3"/>
        <v>100</v>
      </c>
      <c r="M23" s="5">
        <f t="shared" si="4"/>
        <v>220</v>
      </c>
      <c r="N23" s="5">
        <f t="shared" si="5"/>
        <v>220</v>
      </c>
      <c r="P23" s="5"/>
      <c r="Q23" s="25"/>
      <c r="R23" s="5">
        <f t="shared" si="11"/>
        <v>120</v>
      </c>
      <c r="S23" s="5">
        <f t="shared" si="12"/>
        <v>120</v>
      </c>
      <c r="X23" s="50">
        <f t="shared" si="8"/>
        <v>1.65</v>
      </c>
      <c r="Y23" s="50">
        <f t="shared" si="9"/>
        <v>1.35</v>
      </c>
      <c r="Z23" s="50" t="e">
        <f t="shared" si="10"/>
        <v>#DIV/0!</v>
      </c>
    </row>
    <row r="24" spans="1:26" ht="12.75">
      <c r="A24" s="4">
        <v>5518</v>
      </c>
      <c r="B24" t="s">
        <v>94</v>
      </c>
      <c r="C24" t="s">
        <v>155</v>
      </c>
      <c r="D24" s="1" t="s">
        <v>14</v>
      </c>
      <c r="E24" s="5">
        <f>M!E20</f>
        <v>120</v>
      </c>
      <c r="F24" s="25">
        <f>M!F20</f>
        <v>0</v>
      </c>
      <c r="G24" s="5">
        <f t="shared" si="0"/>
        <v>120</v>
      </c>
      <c r="H24" s="5">
        <f t="shared" si="1"/>
        <v>120</v>
      </c>
      <c r="I24" s="5">
        <f>M!H20</f>
        <v>100</v>
      </c>
      <c r="J24" s="25">
        <f>M!I20</f>
        <v>0</v>
      </c>
      <c r="K24" s="5">
        <f t="shared" si="2"/>
        <v>100</v>
      </c>
      <c r="L24" s="5">
        <f t="shared" si="3"/>
        <v>100</v>
      </c>
      <c r="M24" s="5">
        <f t="shared" si="4"/>
        <v>220</v>
      </c>
      <c r="N24" s="5">
        <f t="shared" si="5"/>
        <v>220</v>
      </c>
      <c r="P24" s="5"/>
      <c r="Q24" s="25"/>
      <c r="R24" s="5">
        <f t="shared" si="11"/>
        <v>120</v>
      </c>
      <c r="S24" s="5">
        <f t="shared" si="12"/>
        <v>120</v>
      </c>
      <c r="X24" s="50">
        <f t="shared" si="8"/>
        <v>1.65</v>
      </c>
      <c r="Y24" s="50">
        <f t="shared" si="9"/>
        <v>1.35</v>
      </c>
      <c r="Z24" s="50" t="e">
        <f t="shared" si="10"/>
        <v>#DIV/0!</v>
      </c>
    </row>
  </sheetData>
  <sheetProtection/>
  <mergeCells count="3">
    <mergeCell ref="E3:G3"/>
    <mergeCell ref="H3:J3"/>
    <mergeCell ref="M3:Q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PageLayoutView="0" workbookViewId="0" topLeftCell="A4">
      <pane xSplit="3" topLeftCell="D1" activePane="topRight" state="frozen"/>
      <selection pane="topLeft" activeCell="A1" sqref="A1"/>
      <selection pane="topRight" activeCell="D9" sqref="D9:D10"/>
    </sheetView>
  </sheetViews>
  <sheetFormatPr defaultColWidth="9.00390625" defaultRowHeight="12.75"/>
  <cols>
    <col min="1" max="1" width="11.25390625" style="0" customWidth="1"/>
    <col min="2" max="2" width="22.125" style="0" bestFit="1" customWidth="1"/>
    <col min="3" max="3" width="32.875" style="0" bestFit="1" customWidth="1"/>
    <col min="4" max="4" width="26.625" style="1" customWidth="1"/>
    <col min="14" max="14" width="11.125" style="0" customWidth="1"/>
    <col min="21" max="21" width="12.25390625" style="0" customWidth="1"/>
    <col min="24" max="26" width="10.125" style="0" customWidth="1"/>
  </cols>
  <sheetData>
    <row r="1" spans="2:26" ht="12.75">
      <c r="B1" s="6" t="s">
        <v>15</v>
      </c>
      <c r="E1" s="24" t="s">
        <v>30</v>
      </c>
      <c r="F1" s="33">
        <f>Макси!F1</f>
        <v>52</v>
      </c>
      <c r="G1" s="49" t="s">
        <v>31</v>
      </c>
      <c r="H1" s="33">
        <f>Макси!H1</f>
        <v>78</v>
      </c>
      <c r="I1" s="24" t="s">
        <v>30</v>
      </c>
      <c r="J1" s="33">
        <f>Макси!J1</f>
        <v>34</v>
      </c>
      <c r="K1" s="49" t="s">
        <v>31</v>
      </c>
      <c r="L1" s="33">
        <f>Макси!L1</f>
        <v>51</v>
      </c>
      <c r="M1" s="5"/>
      <c r="N1" s="5"/>
      <c r="O1" s="5"/>
      <c r="P1" s="24" t="s">
        <v>30</v>
      </c>
      <c r="Q1" s="33">
        <f>Макси!Q1</f>
        <v>43</v>
      </c>
      <c r="R1" s="49" t="s">
        <v>31</v>
      </c>
      <c r="S1" s="33">
        <f>Макси!S1</f>
        <v>65</v>
      </c>
      <c r="T1" s="5"/>
      <c r="U1" s="5"/>
      <c r="V1" s="5"/>
      <c r="W1" s="6" t="s">
        <v>32</v>
      </c>
      <c r="X1">
        <f>Макси!X1</f>
        <v>198</v>
      </c>
      <c r="Y1">
        <f>Макси!Y1</f>
        <v>135</v>
      </c>
      <c r="Z1">
        <f>Макси!Z1</f>
        <v>173</v>
      </c>
    </row>
    <row r="2" spans="5:17" ht="12.75">
      <c r="E2" s="5"/>
      <c r="F2" s="25"/>
      <c r="G2" s="5"/>
      <c r="H2" s="5"/>
      <c r="I2" s="5"/>
      <c r="J2" s="25"/>
      <c r="K2" s="5"/>
      <c r="L2" s="5"/>
      <c r="M2" s="5"/>
      <c r="N2" s="5"/>
      <c r="O2" s="5"/>
      <c r="P2" s="5"/>
      <c r="Q2" s="5"/>
    </row>
    <row r="3" spans="5:17" ht="12.75">
      <c r="E3" s="75" t="s">
        <v>8</v>
      </c>
      <c r="F3" s="75"/>
      <c r="G3" s="75"/>
      <c r="H3" s="75" t="s">
        <v>9</v>
      </c>
      <c r="I3" s="76"/>
      <c r="J3" s="75"/>
      <c r="K3" s="24"/>
      <c r="L3" s="24"/>
      <c r="M3" s="75" t="s">
        <v>11</v>
      </c>
      <c r="N3" s="75"/>
      <c r="O3" s="75"/>
      <c r="P3" s="75"/>
      <c r="Q3" s="75"/>
    </row>
    <row r="4" spans="1:26" ht="38.25">
      <c r="A4" s="2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3" t="s">
        <v>5</v>
      </c>
      <c r="G4" s="48" t="s">
        <v>10</v>
      </c>
      <c r="H4" s="2" t="s">
        <v>6</v>
      </c>
      <c r="I4" s="3" t="s">
        <v>4</v>
      </c>
      <c r="J4" s="3" t="s">
        <v>5</v>
      </c>
      <c r="K4" s="48" t="s">
        <v>10</v>
      </c>
      <c r="L4" s="2" t="s">
        <v>6</v>
      </c>
      <c r="M4" s="2" t="s">
        <v>29</v>
      </c>
      <c r="N4" s="32" t="s">
        <v>13</v>
      </c>
      <c r="O4" s="26" t="s">
        <v>7</v>
      </c>
      <c r="P4" s="2" t="s">
        <v>4</v>
      </c>
      <c r="Q4" s="2" t="s">
        <v>5</v>
      </c>
      <c r="R4" s="2" t="s">
        <v>10</v>
      </c>
      <c r="S4" s="2" t="s">
        <v>6</v>
      </c>
      <c r="T4" s="2" t="s">
        <v>7</v>
      </c>
      <c r="X4" s="48" t="s">
        <v>33</v>
      </c>
      <c r="Y4" s="48" t="s">
        <v>34</v>
      </c>
      <c r="Z4" s="48" t="s">
        <v>35</v>
      </c>
    </row>
    <row r="5" spans="1:26" ht="12.75">
      <c r="A5" s="4">
        <v>4030</v>
      </c>
      <c r="B5" s="1" t="s">
        <v>25</v>
      </c>
      <c r="C5" s="1" t="s">
        <v>50</v>
      </c>
      <c r="D5" s="1" t="s">
        <v>44</v>
      </c>
      <c r="E5" s="5">
        <f>S!E29</f>
        <v>38.78</v>
      </c>
      <c r="F5" s="25">
        <f>S!F29</f>
        <v>5</v>
      </c>
      <c r="G5" s="5">
        <f aca="true" t="shared" si="0" ref="G5:G34">IF(E5=0,120,IF(E5&gt;$H$1,120,IF(E5&lt;$F$1,0,IF($H$1&gt;E5&gt;$F$1,E5-$F$1))))</f>
        <v>0</v>
      </c>
      <c r="H5" s="5">
        <f aca="true" t="shared" si="1" ref="H5:H34">SUM(F5,G5)</f>
        <v>5</v>
      </c>
      <c r="I5" s="5">
        <f>S!H29</f>
        <v>30.63</v>
      </c>
      <c r="J5" s="25">
        <f>S!I29</f>
        <v>5</v>
      </c>
      <c r="K5" s="5">
        <f aca="true" t="shared" si="2" ref="K5:K34">IF(I5=0,100,IF(I5&gt;$L$1,100,IF(I5&lt;$J$1,0,IF($L$1&gt;I5&gt;$J$1,I5-$J$1))))</f>
        <v>0</v>
      </c>
      <c r="L5" s="5">
        <f aca="true" t="shared" si="3" ref="L5:L34">SUM(J5,K5)</f>
        <v>5</v>
      </c>
      <c r="M5" s="5">
        <f aca="true" t="shared" si="4" ref="M5:M34">SUM(E5,I5)</f>
        <v>69.41</v>
      </c>
      <c r="N5" s="5">
        <f aca="true" t="shared" si="5" ref="N5:N34">SUM(H5,L5)</f>
        <v>10</v>
      </c>
      <c r="O5" s="27">
        <v>6</v>
      </c>
      <c r="P5" s="5">
        <v>40.09</v>
      </c>
      <c r="Q5" s="25">
        <v>0</v>
      </c>
      <c r="R5" s="5">
        <f aca="true" t="shared" si="6" ref="R5:R19">IF(P5=0,120,IF(P5&gt;$S$1,120,IF(P5&lt;$Q$1,0,IF($S$1&gt;P5&gt;$Q$1,P5-$Q$1))))</f>
        <v>0</v>
      </c>
      <c r="S5" s="5">
        <f aca="true" t="shared" si="7" ref="S5:S19">SUM(Q5:R5)</f>
        <v>0</v>
      </c>
      <c r="T5" s="27">
        <v>1</v>
      </c>
      <c r="X5" s="50">
        <f>$X$1/E5</f>
        <v>5.105724600309438</v>
      </c>
      <c r="Y5" s="50">
        <f>$Y$1/I5</f>
        <v>4.407443682664055</v>
      </c>
      <c r="Z5" s="50">
        <f>$Z$1/P5</f>
        <v>4.3152905961586425</v>
      </c>
    </row>
    <row r="6" spans="1:26" ht="12.75">
      <c r="A6" s="4">
        <v>4006</v>
      </c>
      <c r="B6" s="1" t="s">
        <v>22</v>
      </c>
      <c r="C6" s="1" t="s">
        <v>26</v>
      </c>
      <c r="D6" s="1" t="s">
        <v>63</v>
      </c>
      <c r="E6" s="5">
        <f>S!E6</f>
        <v>42.75</v>
      </c>
      <c r="F6" s="25">
        <f>S!F6</f>
        <v>10</v>
      </c>
      <c r="G6" s="5">
        <f t="shared" si="0"/>
        <v>0</v>
      </c>
      <c r="H6" s="5">
        <f t="shared" si="1"/>
        <v>10</v>
      </c>
      <c r="I6" s="5">
        <f>S!H6</f>
        <v>34.22</v>
      </c>
      <c r="J6" s="25">
        <f>S!I6</f>
        <v>10</v>
      </c>
      <c r="K6" s="5">
        <f t="shared" si="2"/>
        <v>0.21999999999999886</v>
      </c>
      <c r="L6" s="5">
        <f t="shared" si="3"/>
        <v>10.219999999999999</v>
      </c>
      <c r="M6" s="5">
        <f t="shared" si="4"/>
        <v>76.97</v>
      </c>
      <c r="N6" s="5">
        <f t="shared" si="5"/>
        <v>20.22</v>
      </c>
      <c r="O6" s="27">
        <v>9</v>
      </c>
      <c r="P6" s="5">
        <v>41.22</v>
      </c>
      <c r="Q6" s="25">
        <v>0</v>
      </c>
      <c r="R6" s="5">
        <f t="shared" si="6"/>
        <v>0</v>
      </c>
      <c r="S6" s="5">
        <f t="shared" si="7"/>
        <v>0</v>
      </c>
      <c r="T6" s="27">
        <v>2</v>
      </c>
      <c r="X6" s="50">
        <f aca="true" t="shared" si="8" ref="X6:X34">$X$1/E6</f>
        <v>4.631578947368421</v>
      </c>
      <c r="Y6" s="50">
        <f aca="true" t="shared" si="9" ref="Y6:Y34">$Y$1/I6</f>
        <v>3.9450613676212742</v>
      </c>
      <c r="Z6" s="50">
        <f aca="true" t="shared" si="10" ref="Z6:Z34">$Z$1/P6</f>
        <v>4.196991751576904</v>
      </c>
    </row>
    <row r="7" spans="1:26" ht="12.75">
      <c r="A7" s="4">
        <v>4029</v>
      </c>
      <c r="B7" t="s">
        <v>39</v>
      </c>
      <c r="C7" t="s">
        <v>40</v>
      </c>
      <c r="D7" s="1" t="s">
        <v>137</v>
      </c>
      <c r="E7" s="5">
        <f>S!E28</f>
        <v>43.94</v>
      </c>
      <c r="F7" s="25">
        <f>S!F28</f>
        <v>0</v>
      </c>
      <c r="G7" s="5">
        <f t="shared" si="0"/>
        <v>0</v>
      </c>
      <c r="H7" s="5">
        <f t="shared" si="1"/>
        <v>0</v>
      </c>
      <c r="I7" s="5">
        <f>S!H28</f>
        <v>30.6</v>
      </c>
      <c r="J7" s="25">
        <f>S!I28</f>
        <v>0</v>
      </c>
      <c r="K7" s="5">
        <f t="shared" si="2"/>
        <v>0</v>
      </c>
      <c r="L7" s="5">
        <f t="shared" si="3"/>
        <v>0</v>
      </c>
      <c r="M7" s="5">
        <f t="shared" si="4"/>
        <v>74.53999999999999</v>
      </c>
      <c r="N7" s="5">
        <f t="shared" si="5"/>
        <v>0</v>
      </c>
      <c r="O7" s="27">
        <v>1</v>
      </c>
      <c r="P7" s="5">
        <v>45.25</v>
      </c>
      <c r="Q7" s="25">
        <v>0</v>
      </c>
      <c r="R7" s="5">
        <f t="shared" si="6"/>
        <v>2.25</v>
      </c>
      <c r="S7" s="5">
        <f t="shared" si="7"/>
        <v>2.25</v>
      </c>
      <c r="T7" s="27">
        <v>3</v>
      </c>
      <c r="X7" s="50">
        <f t="shared" si="8"/>
        <v>4.506144742831133</v>
      </c>
      <c r="Y7" s="50">
        <f t="shared" si="9"/>
        <v>4.411764705882352</v>
      </c>
      <c r="Z7" s="50">
        <f t="shared" si="10"/>
        <v>3.8232044198895028</v>
      </c>
    </row>
    <row r="8" spans="1:26" ht="12.75">
      <c r="A8" s="4">
        <v>4005</v>
      </c>
      <c r="B8" t="s">
        <v>41</v>
      </c>
      <c r="C8" t="s">
        <v>67</v>
      </c>
      <c r="D8" s="1" t="s">
        <v>137</v>
      </c>
      <c r="E8" s="5">
        <f>S!E5</f>
        <v>45.13</v>
      </c>
      <c r="F8" s="25">
        <f>S!F5</f>
        <v>5</v>
      </c>
      <c r="G8" s="5">
        <f t="shared" si="0"/>
        <v>0</v>
      </c>
      <c r="H8" s="5">
        <f t="shared" si="1"/>
        <v>5</v>
      </c>
      <c r="I8" s="5">
        <f>S!H5</f>
        <v>31.66</v>
      </c>
      <c r="J8" s="25">
        <f>S!I5</f>
        <v>0</v>
      </c>
      <c r="K8" s="5">
        <f t="shared" si="2"/>
        <v>0</v>
      </c>
      <c r="L8" s="5">
        <f t="shared" si="3"/>
        <v>0</v>
      </c>
      <c r="M8" s="5">
        <f t="shared" si="4"/>
        <v>76.79</v>
      </c>
      <c r="N8" s="5">
        <f t="shared" si="5"/>
        <v>5</v>
      </c>
      <c r="O8" s="27">
        <v>2</v>
      </c>
      <c r="P8" s="5">
        <v>43.88</v>
      </c>
      <c r="Q8" s="25">
        <v>5</v>
      </c>
      <c r="R8" s="5">
        <f t="shared" si="6"/>
        <v>0.8800000000000026</v>
      </c>
      <c r="S8" s="5">
        <f t="shared" si="7"/>
        <v>5.880000000000003</v>
      </c>
      <c r="T8" s="70">
        <v>4</v>
      </c>
      <c r="X8" s="50">
        <f t="shared" si="8"/>
        <v>4.387325504099269</v>
      </c>
      <c r="Y8" s="50">
        <f t="shared" si="9"/>
        <v>4.264055590650663</v>
      </c>
      <c r="Z8" s="50">
        <f t="shared" si="10"/>
        <v>3.9425706472196898</v>
      </c>
    </row>
    <row r="9" spans="1:26" ht="12.75">
      <c r="A9" s="4">
        <v>4014</v>
      </c>
      <c r="B9" s="1" t="s">
        <v>126</v>
      </c>
      <c r="C9" s="1" t="s">
        <v>167</v>
      </c>
      <c r="D9" s="1" t="s">
        <v>63</v>
      </c>
      <c r="E9" s="5">
        <f>S!E14</f>
        <v>120</v>
      </c>
      <c r="F9" s="25">
        <f>S!F14</f>
        <v>0</v>
      </c>
      <c r="G9" s="5">
        <f t="shared" si="0"/>
        <v>120</v>
      </c>
      <c r="H9" s="5">
        <f t="shared" si="1"/>
        <v>120</v>
      </c>
      <c r="I9" s="5">
        <f>S!H14</f>
        <v>30.47</v>
      </c>
      <c r="J9" s="25">
        <f>S!I14</f>
        <v>5</v>
      </c>
      <c r="K9" s="5">
        <f t="shared" si="2"/>
        <v>0</v>
      </c>
      <c r="L9" s="5">
        <f t="shared" si="3"/>
        <v>5</v>
      </c>
      <c r="M9" s="5">
        <f t="shared" si="4"/>
        <v>150.47</v>
      </c>
      <c r="N9" s="5">
        <f t="shared" si="5"/>
        <v>125</v>
      </c>
      <c r="P9" s="5">
        <v>41.41</v>
      </c>
      <c r="Q9" s="25">
        <v>10</v>
      </c>
      <c r="R9" s="5">
        <f t="shared" si="6"/>
        <v>0</v>
      </c>
      <c r="S9" s="5">
        <f t="shared" si="7"/>
        <v>10</v>
      </c>
      <c r="T9" s="70">
        <v>5</v>
      </c>
      <c r="X9" s="50">
        <f t="shared" si="8"/>
        <v>1.65</v>
      </c>
      <c r="Y9" s="50">
        <f t="shared" si="9"/>
        <v>4.430587463078438</v>
      </c>
      <c r="Z9" s="50">
        <f t="shared" si="10"/>
        <v>4.177734846655397</v>
      </c>
    </row>
    <row r="10" spans="1:26" ht="12.75">
      <c r="A10" s="4">
        <v>4011</v>
      </c>
      <c r="B10" t="s">
        <v>42</v>
      </c>
      <c r="C10" t="s">
        <v>164</v>
      </c>
      <c r="D10" s="1" t="s">
        <v>64</v>
      </c>
      <c r="E10" s="5">
        <f>S!E11</f>
        <v>48.16</v>
      </c>
      <c r="F10" s="25">
        <f>S!F11</f>
        <v>0</v>
      </c>
      <c r="G10" s="5">
        <f t="shared" si="0"/>
        <v>0</v>
      </c>
      <c r="H10" s="5">
        <f t="shared" si="1"/>
        <v>0</v>
      </c>
      <c r="I10" s="5">
        <f>S!H11</f>
        <v>36.9</v>
      </c>
      <c r="J10" s="25">
        <f>S!I11</f>
        <v>5</v>
      </c>
      <c r="K10" s="5">
        <f t="shared" si="2"/>
        <v>2.8999999999999986</v>
      </c>
      <c r="L10" s="5">
        <f t="shared" si="3"/>
        <v>7.899999999999999</v>
      </c>
      <c r="M10" s="5">
        <f t="shared" si="4"/>
        <v>85.06</v>
      </c>
      <c r="N10" s="5">
        <f t="shared" si="5"/>
        <v>7.899999999999999</v>
      </c>
      <c r="O10" s="27">
        <v>5</v>
      </c>
      <c r="P10" s="5">
        <v>46.28</v>
      </c>
      <c r="Q10" s="25">
        <v>10</v>
      </c>
      <c r="R10" s="5">
        <f t="shared" si="6"/>
        <v>3.280000000000001</v>
      </c>
      <c r="S10" s="5">
        <f t="shared" si="7"/>
        <v>13.280000000000001</v>
      </c>
      <c r="T10" s="70">
        <v>6</v>
      </c>
      <c r="X10" s="50">
        <f t="shared" si="8"/>
        <v>4.111295681063123</v>
      </c>
      <c r="Y10" s="50">
        <f t="shared" si="9"/>
        <v>3.658536585365854</v>
      </c>
      <c r="Z10" s="50">
        <f t="shared" si="10"/>
        <v>3.738115816767502</v>
      </c>
    </row>
    <row r="11" spans="1:26" ht="12.75">
      <c r="A11" s="4">
        <v>4012</v>
      </c>
      <c r="B11" t="s">
        <v>120</v>
      </c>
      <c r="C11" t="s">
        <v>165</v>
      </c>
      <c r="D11" s="29" t="s">
        <v>44</v>
      </c>
      <c r="E11" s="5">
        <f>S!E12</f>
        <v>48.38</v>
      </c>
      <c r="F11" s="25">
        <f>S!F12</f>
        <v>0</v>
      </c>
      <c r="G11" s="5">
        <f t="shared" si="0"/>
        <v>0</v>
      </c>
      <c r="H11" s="5">
        <f t="shared" si="1"/>
        <v>0</v>
      </c>
      <c r="I11" s="5">
        <f>S!H12</f>
        <v>43.18</v>
      </c>
      <c r="J11" s="25">
        <f>S!I12</f>
        <v>15</v>
      </c>
      <c r="K11" s="5">
        <f t="shared" si="2"/>
        <v>9.18</v>
      </c>
      <c r="L11" s="5">
        <f t="shared" si="3"/>
        <v>24.18</v>
      </c>
      <c r="M11" s="5">
        <f t="shared" si="4"/>
        <v>91.56</v>
      </c>
      <c r="N11" s="5">
        <f t="shared" si="5"/>
        <v>24.18</v>
      </c>
      <c r="O11" s="27">
        <v>10</v>
      </c>
      <c r="P11" s="5">
        <v>47.32</v>
      </c>
      <c r="Q11" s="25">
        <v>10</v>
      </c>
      <c r="R11" s="5">
        <f t="shared" si="6"/>
        <v>4.32</v>
      </c>
      <c r="S11" s="5">
        <f t="shared" si="7"/>
        <v>14.32</v>
      </c>
      <c r="T11" s="70">
        <v>7</v>
      </c>
      <c r="X11" s="50">
        <f t="shared" si="8"/>
        <v>4.092600248036378</v>
      </c>
      <c r="Y11" s="50">
        <f t="shared" si="9"/>
        <v>3.126447429365447</v>
      </c>
      <c r="Z11" s="50">
        <f t="shared" si="10"/>
        <v>3.6559594251901943</v>
      </c>
    </row>
    <row r="12" spans="1:26" ht="12.75">
      <c r="A12" s="4">
        <v>4001</v>
      </c>
      <c r="B12" s="1" t="s">
        <v>157</v>
      </c>
      <c r="C12" s="1" t="s">
        <v>158</v>
      </c>
      <c r="D12" s="1" t="s">
        <v>147</v>
      </c>
      <c r="E12" s="5">
        <f>S!E3</f>
        <v>46.28</v>
      </c>
      <c r="F12" s="25">
        <f>S!F3</f>
        <v>10</v>
      </c>
      <c r="G12" s="5">
        <f t="shared" si="0"/>
        <v>0</v>
      </c>
      <c r="H12" s="5">
        <f t="shared" si="1"/>
        <v>10</v>
      </c>
      <c r="I12" s="5">
        <f>S!H3</f>
        <v>34.69</v>
      </c>
      <c r="J12" s="25">
        <f>S!I3</f>
        <v>0</v>
      </c>
      <c r="K12" s="5">
        <f t="shared" si="2"/>
        <v>0.6899999999999977</v>
      </c>
      <c r="L12" s="5">
        <f t="shared" si="3"/>
        <v>0.6899999999999977</v>
      </c>
      <c r="M12" s="5">
        <f t="shared" si="4"/>
        <v>80.97</v>
      </c>
      <c r="N12" s="5">
        <f t="shared" si="5"/>
        <v>10.689999999999998</v>
      </c>
      <c r="O12" s="27">
        <v>7</v>
      </c>
      <c r="P12" s="5">
        <v>44.78</v>
      </c>
      <c r="Q12" s="25">
        <v>15</v>
      </c>
      <c r="R12" s="5">
        <f t="shared" si="6"/>
        <v>1.7800000000000011</v>
      </c>
      <c r="S12" s="5">
        <f t="shared" si="7"/>
        <v>16.78</v>
      </c>
      <c r="T12" s="70">
        <v>8</v>
      </c>
      <c r="X12" s="50">
        <f t="shared" si="8"/>
        <v>4.278305963699222</v>
      </c>
      <c r="Y12" s="50">
        <f t="shared" si="9"/>
        <v>3.8916114153934855</v>
      </c>
      <c r="Z12" s="50">
        <f t="shared" si="10"/>
        <v>3.8633318445734703</v>
      </c>
    </row>
    <row r="13" spans="1:26" ht="12.75">
      <c r="A13" s="4">
        <v>4028</v>
      </c>
      <c r="B13" t="s">
        <v>41</v>
      </c>
      <c r="C13" t="s">
        <v>23</v>
      </c>
      <c r="D13" s="1" t="s">
        <v>37</v>
      </c>
      <c r="E13" s="5">
        <f>S!E27</f>
        <v>48.28</v>
      </c>
      <c r="F13" s="25">
        <f>S!F27</f>
        <v>5</v>
      </c>
      <c r="G13" s="5">
        <f t="shared" si="0"/>
        <v>0</v>
      </c>
      <c r="H13" s="5">
        <f t="shared" si="1"/>
        <v>5</v>
      </c>
      <c r="I13" s="5">
        <f>S!H27</f>
        <v>33.81</v>
      </c>
      <c r="J13" s="25">
        <f>S!I27</f>
        <v>0</v>
      </c>
      <c r="K13" s="5">
        <f t="shared" si="2"/>
        <v>0</v>
      </c>
      <c r="L13" s="5">
        <f t="shared" si="3"/>
        <v>0</v>
      </c>
      <c r="M13" s="5">
        <f t="shared" si="4"/>
        <v>82.09</v>
      </c>
      <c r="N13" s="5">
        <f t="shared" si="5"/>
        <v>5</v>
      </c>
      <c r="O13" s="27">
        <v>4</v>
      </c>
      <c r="P13" s="5">
        <v>48.84</v>
      </c>
      <c r="Q13" s="25">
        <v>15</v>
      </c>
      <c r="R13" s="5">
        <f t="shared" si="6"/>
        <v>5.840000000000003</v>
      </c>
      <c r="S13" s="5">
        <f t="shared" si="7"/>
        <v>20.840000000000003</v>
      </c>
      <c r="T13" s="70">
        <v>9</v>
      </c>
      <c r="X13" s="50">
        <f t="shared" si="8"/>
        <v>4.1010770505385254</v>
      </c>
      <c r="Y13" s="50">
        <f t="shared" si="9"/>
        <v>3.9929015084294583</v>
      </c>
      <c r="Z13" s="50">
        <f t="shared" si="10"/>
        <v>3.542178542178542</v>
      </c>
    </row>
    <row r="14" spans="1:26" ht="12.75">
      <c r="A14" s="4">
        <v>4032</v>
      </c>
      <c r="B14" s="1" t="s">
        <v>120</v>
      </c>
      <c r="C14" s="1" t="s">
        <v>68</v>
      </c>
      <c r="D14" s="1" t="s">
        <v>115</v>
      </c>
      <c r="E14" s="5">
        <f>S!E31</f>
        <v>43.56</v>
      </c>
      <c r="F14" s="25">
        <f>S!F31</f>
        <v>10</v>
      </c>
      <c r="G14" s="5">
        <f t="shared" si="0"/>
        <v>0</v>
      </c>
      <c r="H14" s="5">
        <f t="shared" si="1"/>
        <v>10</v>
      </c>
      <c r="I14" s="5">
        <f>S!H31</f>
        <v>40.82</v>
      </c>
      <c r="J14" s="25">
        <f>S!I31</f>
        <v>15</v>
      </c>
      <c r="K14" s="5">
        <f t="shared" si="2"/>
        <v>6.82</v>
      </c>
      <c r="L14" s="5">
        <f t="shared" si="3"/>
        <v>21.82</v>
      </c>
      <c r="M14" s="5">
        <f t="shared" si="4"/>
        <v>84.38</v>
      </c>
      <c r="N14" s="5">
        <f t="shared" si="5"/>
        <v>31.82</v>
      </c>
      <c r="O14" s="27">
        <v>12</v>
      </c>
      <c r="P14" s="5">
        <v>46.94</v>
      </c>
      <c r="Q14" s="25">
        <v>25</v>
      </c>
      <c r="R14" s="5">
        <f t="shared" si="6"/>
        <v>3.9399999999999977</v>
      </c>
      <c r="S14" s="5">
        <f t="shared" si="7"/>
        <v>28.939999999999998</v>
      </c>
      <c r="T14" s="70">
        <v>10</v>
      </c>
      <c r="X14" s="50">
        <f t="shared" si="8"/>
        <v>4.545454545454545</v>
      </c>
      <c r="Y14" s="50">
        <f t="shared" si="9"/>
        <v>3.307202351788339</v>
      </c>
      <c r="Z14" s="50">
        <f t="shared" si="10"/>
        <v>3.6855560289731573</v>
      </c>
    </row>
    <row r="15" spans="1:26" ht="12.75">
      <c r="A15" s="4">
        <v>4009</v>
      </c>
      <c r="B15" t="s">
        <v>162</v>
      </c>
      <c r="C15" t="s">
        <v>163</v>
      </c>
      <c r="D15" s="1" t="s">
        <v>14</v>
      </c>
      <c r="E15" s="5">
        <f>S!E9</f>
        <v>67.47</v>
      </c>
      <c r="F15" s="25">
        <f>S!F9</f>
        <v>5</v>
      </c>
      <c r="G15" s="5">
        <f t="shared" si="0"/>
        <v>15.469999999999999</v>
      </c>
      <c r="H15" s="5">
        <f t="shared" si="1"/>
        <v>20.47</v>
      </c>
      <c r="I15" s="5">
        <f>S!H9</f>
        <v>46.53</v>
      </c>
      <c r="J15" s="25">
        <f>S!I9</f>
        <v>0</v>
      </c>
      <c r="K15" s="5">
        <f t="shared" si="2"/>
        <v>12.530000000000001</v>
      </c>
      <c r="L15" s="5">
        <f t="shared" si="3"/>
        <v>12.530000000000001</v>
      </c>
      <c r="M15" s="5">
        <f t="shared" si="4"/>
        <v>114</v>
      </c>
      <c r="N15" s="5">
        <f t="shared" si="5"/>
        <v>33</v>
      </c>
      <c r="O15" s="27">
        <v>13</v>
      </c>
      <c r="P15" s="5">
        <v>63.53</v>
      </c>
      <c r="Q15" s="25">
        <v>10</v>
      </c>
      <c r="R15" s="5">
        <f t="shared" si="6"/>
        <v>20.53</v>
      </c>
      <c r="S15" s="5">
        <f t="shared" si="7"/>
        <v>30.53</v>
      </c>
      <c r="T15" s="70">
        <v>11</v>
      </c>
      <c r="X15" s="50">
        <f t="shared" si="8"/>
        <v>2.9346376167185415</v>
      </c>
      <c r="Y15" s="50">
        <f t="shared" si="9"/>
        <v>2.9013539651837523</v>
      </c>
      <c r="Z15" s="50">
        <f t="shared" si="10"/>
        <v>2.723122934046907</v>
      </c>
    </row>
    <row r="16" spans="1:26" ht="12.75">
      <c r="A16" s="4">
        <v>4003</v>
      </c>
      <c r="B16" s="1" t="s">
        <v>145</v>
      </c>
      <c r="C16" s="1" t="s">
        <v>159</v>
      </c>
      <c r="D16" s="1" t="s">
        <v>14</v>
      </c>
      <c r="E16" s="5">
        <f>S!E4</f>
        <v>51.13</v>
      </c>
      <c r="F16" s="25">
        <f>S!F4</f>
        <v>10</v>
      </c>
      <c r="G16" s="5">
        <f t="shared" si="0"/>
        <v>0</v>
      </c>
      <c r="H16" s="5">
        <f t="shared" si="1"/>
        <v>10</v>
      </c>
      <c r="I16" s="5">
        <f>S!H4</f>
        <v>100</v>
      </c>
      <c r="J16" s="25">
        <f>S!I4</f>
        <v>0</v>
      </c>
      <c r="K16" s="5">
        <f t="shared" si="2"/>
        <v>100</v>
      </c>
      <c r="L16" s="5">
        <f t="shared" si="3"/>
        <v>100</v>
      </c>
      <c r="M16" s="5">
        <f t="shared" si="4"/>
        <v>151.13</v>
      </c>
      <c r="N16" s="5">
        <f t="shared" si="5"/>
        <v>110</v>
      </c>
      <c r="P16" s="5">
        <v>53.69</v>
      </c>
      <c r="Q16" s="25">
        <v>20</v>
      </c>
      <c r="R16" s="5">
        <f t="shared" si="6"/>
        <v>10.689999999999998</v>
      </c>
      <c r="S16" s="5">
        <f t="shared" si="7"/>
        <v>30.689999999999998</v>
      </c>
      <c r="T16" s="70">
        <v>12</v>
      </c>
      <c r="X16" s="50">
        <f t="shared" si="8"/>
        <v>3.872481908859769</v>
      </c>
      <c r="Y16" s="50">
        <f t="shared" si="9"/>
        <v>1.35</v>
      </c>
      <c r="Z16" s="50">
        <f t="shared" si="10"/>
        <v>3.2222015272862734</v>
      </c>
    </row>
    <row r="17" spans="1:26" ht="12.75">
      <c r="A17" s="4">
        <v>4017</v>
      </c>
      <c r="B17" t="s">
        <v>54</v>
      </c>
      <c r="C17" t="s">
        <v>55</v>
      </c>
      <c r="D17" s="1" t="s">
        <v>200</v>
      </c>
      <c r="E17" s="5">
        <f>S!E17</f>
        <v>44.82</v>
      </c>
      <c r="F17" s="25">
        <f>S!F17</f>
        <v>0</v>
      </c>
      <c r="G17" s="5">
        <f t="shared" si="0"/>
        <v>0</v>
      </c>
      <c r="H17" s="5">
        <f t="shared" si="1"/>
        <v>0</v>
      </c>
      <c r="I17" s="5">
        <f>S!H17</f>
        <v>32.22</v>
      </c>
      <c r="J17" s="25">
        <f>S!I17</f>
        <v>5</v>
      </c>
      <c r="K17" s="5">
        <f t="shared" si="2"/>
        <v>0</v>
      </c>
      <c r="L17" s="5">
        <f t="shared" si="3"/>
        <v>5</v>
      </c>
      <c r="M17" s="5">
        <f t="shared" si="4"/>
        <v>77.03999999999999</v>
      </c>
      <c r="N17" s="5">
        <f t="shared" si="5"/>
        <v>5</v>
      </c>
      <c r="O17" s="27">
        <v>3</v>
      </c>
      <c r="P17" s="5">
        <v>48.72</v>
      </c>
      <c r="Q17" s="25">
        <v>25</v>
      </c>
      <c r="R17" s="5">
        <f t="shared" si="6"/>
        <v>5.719999999999999</v>
      </c>
      <c r="S17" s="5">
        <f t="shared" si="7"/>
        <v>30.72</v>
      </c>
      <c r="T17" s="70">
        <v>13</v>
      </c>
      <c r="X17" s="50">
        <f t="shared" si="8"/>
        <v>4.417670682730924</v>
      </c>
      <c r="Y17" s="50">
        <f t="shared" si="9"/>
        <v>4.189944134078212</v>
      </c>
      <c r="Z17" s="50">
        <f t="shared" si="10"/>
        <v>3.550903119868637</v>
      </c>
    </row>
    <row r="18" spans="1:26" ht="12.75">
      <c r="A18" s="4">
        <v>4019</v>
      </c>
      <c r="B18" t="s">
        <v>52</v>
      </c>
      <c r="C18" t="s">
        <v>53</v>
      </c>
      <c r="D18" s="1" t="s">
        <v>72</v>
      </c>
      <c r="E18" s="5">
        <f>S!E18</f>
        <v>50.69</v>
      </c>
      <c r="F18" s="25">
        <f>S!F18</f>
        <v>0</v>
      </c>
      <c r="G18" s="5">
        <f t="shared" si="0"/>
        <v>0</v>
      </c>
      <c r="H18" s="5">
        <f t="shared" si="1"/>
        <v>0</v>
      </c>
      <c r="I18" s="5">
        <f>S!H18</f>
        <v>41.53</v>
      </c>
      <c r="J18" s="25">
        <f>S!I18</f>
        <v>5</v>
      </c>
      <c r="K18" s="5">
        <f t="shared" si="2"/>
        <v>7.530000000000001</v>
      </c>
      <c r="L18" s="5">
        <f t="shared" si="3"/>
        <v>12.530000000000001</v>
      </c>
      <c r="M18" s="5">
        <f t="shared" si="4"/>
        <v>92.22</v>
      </c>
      <c r="N18" s="5">
        <f t="shared" si="5"/>
        <v>12.530000000000001</v>
      </c>
      <c r="O18" s="27">
        <v>8</v>
      </c>
      <c r="P18" s="5">
        <v>120</v>
      </c>
      <c r="Q18" s="25"/>
      <c r="R18" s="5">
        <f t="shared" si="6"/>
        <v>120</v>
      </c>
      <c r="S18" s="5">
        <f t="shared" si="7"/>
        <v>120</v>
      </c>
      <c r="X18" s="50">
        <f>$X$1/E18</f>
        <v>3.906095876898797</v>
      </c>
      <c r="Y18" s="50">
        <f>$Y$1/I18</f>
        <v>3.2506621719239104</v>
      </c>
      <c r="Z18" s="50">
        <f>$Z$1/P18</f>
        <v>1.4416666666666667</v>
      </c>
    </row>
    <row r="19" spans="1:26" ht="12.75">
      <c r="A19" s="4">
        <v>4027</v>
      </c>
      <c r="B19" s="1" t="s">
        <v>175</v>
      </c>
      <c r="C19" s="1" t="s">
        <v>176</v>
      </c>
      <c r="D19" s="1" t="s">
        <v>28</v>
      </c>
      <c r="E19" s="5">
        <f>S!E26</f>
        <v>64.35</v>
      </c>
      <c r="F19" s="25">
        <f>S!F26</f>
        <v>5</v>
      </c>
      <c r="G19" s="5">
        <f t="shared" si="0"/>
        <v>12.349999999999994</v>
      </c>
      <c r="H19" s="5">
        <f t="shared" si="1"/>
        <v>17.349999999999994</v>
      </c>
      <c r="I19" s="5">
        <f>S!H26</f>
        <v>44.09</v>
      </c>
      <c r="J19" s="25">
        <f>S!I26</f>
        <v>0</v>
      </c>
      <c r="K19" s="5">
        <f t="shared" si="2"/>
        <v>10.090000000000003</v>
      </c>
      <c r="L19" s="5">
        <f t="shared" si="3"/>
        <v>10.090000000000003</v>
      </c>
      <c r="M19" s="5">
        <f t="shared" si="4"/>
        <v>108.44</v>
      </c>
      <c r="N19" s="5">
        <f t="shared" si="5"/>
        <v>27.439999999999998</v>
      </c>
      <c r="O19" s="27">
        <v>11</v>
      </c>
      <c r="P19" s="5">
        <v>67.37</v>
      </c>
      <c r="Q19" s="25"/>
      <c r="R19" s="5">
        <f t="shared" si="6"/>
        <v>120</v>
      </c>
      <c r="S19" s="5">
        <f t="shared" si="7"/>
        <v>120</v>
      </c>
      <c r="X19" s="50">
        <f>$X$1/E19</f>
        <v>3.076923076923077</v>
      </c>
      <c r="Y19" s="50">
        <f>$Y$1/I19</f>
        <v>3.0619188024495347</v>
      </c>
      <c r="Z19" s="50">
        <f>$Z$1/P19</f>
        <v>2.567908564643016</v>
      </c>
    </row>
    <row r="20" spans="1:26" ht="12.75">
      <c r="A20" s="4">
        <v>4024</v>
      </c>
      <c r="B20" s="1" t="s">
        <v>22</v>
      </c>
      <c r="C20" s="1" t="s">
        <v>17</v>
      </c>
      <c r="D20" s="1" t="s">
        <v>150</v>
      </c>
      <c r="E20" s="5">
        <f>S!E23</f>
        <v>120</v>
      </c>
      <c r="F20" s="25">
        <f>S!F23</f>
        <v>0</v>
      </c>
      <c r="G20" s="5">
        <f t="shared" si="0"/>
        <v>120</v>
      </c>
      <c r="H20" s="5">
        <f t="shared" si="1"/>
        <v>120</v>
      </c>
      <c r="I20" s="5">
        <f>S!H23</f>
        <v>32.69</v>
      </c>
      <c r="J20" s="25">
        <f>S!I23</f>
        <v>0</v>
      </c>
      <c r="K20" s="5">
        <f t="shared" si="2"/>
        <v>0</v>
      </c>
      <c r="L20" s="5">
        <f t="shared" si="3"/>
        <v>0</v>
      </c>
      <c r="M20" s="5">
        <f t="shared" si="4"/>
        <v>152.69</v>
      </c>
      <c r="N20" s="5">
        <f t="shared" si="5"/>
        <v>120</v>
      </c>
      <c r="P20" s="5"/>
      <c r="Q20" s="25"/>
      <c r="R20" s="5">
        <f aca="true" t="shared" si="11" ref="R20:R34">IF(P20=0,120,IF(P20&gt;$S$1,120,IF(P20&lt;$Q$1,0,IF($S$1&gt;P20&gt;$Q$1,P20-$Q$1))))</f>
        <v>120</v>
      </c>
      <c r="S20" s="5">
        <f aca="true" t="shared" si="12" ref="S20:S34">SUM(Q20:R20)</f>
        <v>120</v>
      </c>
      <c r="X20" s="50">
        <f t="shared" si="8"/>
        <v>1.65</v>
      </c>
      <c r="Y20" s="50">
        <f t="shared" si="9"/>
        <v>4.1297032731722245</v>
      </c>
      <c r="Z20" s="50" t="e">
        <f t="shared" si="10"/>
        <v>#DIV/0!</v>
      </c>
    </row>
    <row r="21" spans="1:26" ht="12.75">
      <c r="A21" s="4">
        <v>4013</v>
      </c>
      <c r="B21" s="1" t="s">
        <v>122</v>
      </c>
      <c r="C21" s="1" t="s">
        <v>166</v>
      </c>
      <c r="D21" s="1" t="s">
        <v>111</v>
      </c>
      <c r="E21" s="5">
        <f>S!E13</f>
        <v>120</v>
      </c>
      <c r="F21" s="25">
        <f>S!F13</f>
        <v>0</v>
      </c>
      <c r="G21" s="5">
        <f t="shared" si="0"/>
        <v>120</v>
      </c>
      <c r="H21" s="5">
        <f t="shared" si="1"/>
        <v>120</v>
      </c>
      <c r="I21" s="5">
        <f>S!H13</f>
        <v>29.62</v>
      </c>
      <c r="J21" s="25">
        <f>S!I13</f>
        <v>5</v>
      </c>
      <c r="K21" s="5">
        <f t="shared" si="2"/>
        <v>0</v>
      </c>
      <c r="L21" s="5">
        <f t="shared" si="3"/>
        <v>5</v>
      </c>
      <c r="M21" s="5">
        <f t="shared" si="4"/>
        <v>149.62</v>
      </c>
      <c r="N21" s="5">
        <f t="shared" si="5"/>
        <v>125</v>
      </c>
      <c r="P21" s="5"/>
      <c r="Q21" s="25"/>
      <c r="R21" s="5">
        <f t="shared" si="11"/>
        <v>120</v>
      </c>
      <c r="S21" s="5">
        <f t="shared" si="12"/>
        <v>120</v>
      </c>
      <c r="X21" s="50">
        <f t="shared" si="8"/>
        <v>1.65</v>
      </c>
      <c r="Y21" s="50">
        <f t="shared" si="9"/>
        <v>4.557731262660364</v>
      </c>
      <c r="Z21" s="50" t="e">
        <f t="shared" si="10"/>
        <v>#DIV/0!</v>
      </c>
    </row>
    <row r="22" spans="1:26" ht="12.75">
      <c r="A22" s="4">
        <v>4020</v>
      </c>
      <c r="B22" s="1" t="s">
        <v>145</v>
      </c>
      <c r="C22" s="1" t="s">
        <v>171</v>
      </c>
      <c r="D22" s="1" t="s">
        <v>144</v>
      </c>
      <c r="E22" s="5">
        <f>S!E19</f>
        <v>120</v>
      </c>
      <c r="F22" s="25">
        <f>S!F19</f>
        <v>0</v>
      </c>
      <c r="G22" s="5">
        <f t="shared" si="0"/>
        <v>120</v>
      </c>
      <c r="H22" s="5">
        <f t="shared" si="1"/>
        <v>120</v>
      </c>
      <c r="I22" s="5">
        <f>S!H19</f>
        <v>34.56</v>
      </c>
      <c r="J22" s="25">
        <f>S!I19</f>
        <v>5</v>
      </c>
      <c r="K22" s="5">
        <f t="shared" si="2"/>
        <v>0.5600000000000023</v>
      </c>
      <c r="L22" s="5">
        <f t="shared" si="3"/>
        <v>5.560000000000002</v>
      </c>
      <c r="M22" s="5">
        <f t="shared" si="4"/>
        <v>154.56</v>
      </c>
      <c r="N22" s="5">
        <f t="shared" si="5"/>
        <v>125.56</v>
      </c>
      <c r="P22" s="5"/>
      <c r="Q22" s="25"/>
      <c r="R22" s="5">
        <f t="shared" si="11"/>
        <v>120</v>
      </c>
      <c r="S22" s="5">
        <f t="shared" si="12"/>
        <v>120</v>
      </c>
      <c r="X22" s="50">
        <f t="shared" si="8"/>
        <v>1.65</v>
      </c>
      <c r="Y22" s="50">
        <f t="shared" si="9"/>
        <v>3.9062499999999996</v>
      </c>
      <c r="Z22" s="50" t="e">
        <f t="shared" si="10"/>
        <v>#DIV/0!</v>
      </c>
    </row>
    <row r="23" spans="1:26" ht="12.75">
      <c r="A23" s="4">
        <v>4033</v>
      </c>
      <c r="B23" s="1" t="s">
        <v>122</v>
      </c>
      <c r="C23" s="1" t="s">
        <v>178</v>
      </c>
      <c r="D23" s="1" t="s">
        <v>14</v>
      </c>
      <c r="E23" s="5">
        <f>S!E32</f>
        <v>120</v>
      </c>
      <c r="F23" s="25">
        <f>S!F32</f>
        <v>0</v>
      </c>
      <c r="G23" s="5">
        <f t="shared" si="0"/>
        <v>120</v>
      </c>
      <c r="H23" s="5">
        <f t="shared" si="1"/>
        <v>120</v>
      </c>
      <c r="I23" s="5">
        <f>S!H32</f>
        <v>35.56</v>
      </c>
      <c r="J23" s="25">
        <f>S!I32</f>
        <v>5</v>
      </c>
      <c r="K23" s="5">
        <f t="shared" si="2"/>
        <v>1.5600000000000023</v>
      </c>
      <c r="L23" s="5">
        <f t="shared" si="3"/>
        <v>6.560000000000002</v>
      </c>
      <c r="M23" s="5">
        <f t="shared" si="4"/>
        <v>155.56</v>
      </c>
      <c r="N23" s="5">
        <f t="shared" si="5"/>
        <v>126.56</v>
      </c>
      <c r="P23" s="5"/>
      <c r="Q23" s="25"/>
      <c r="R23" s="5">
        <f t="shared" si="11"/>
        <v>120</v>
      </c>
      <c r="S23" s="5">
        <f t="shared" si="12"/>
        <v>120</v>
      </c>
      <c r="X23" s="50">
        <f t="shared" si="8"/>
        <v>1.65</v>
      </c>
      <c r="Y23" s="50">
        <f t="shared" si="9"/>
        <v>3.7964004499437567</v>
      </c>
      <c r="Z23" s="50" t="e">
        <f t="shared" si="10"/>
        <v>#DIV/0!</v>
      </c>
    </row>
    <row r="24" spans="1:26" ht="12.75">
      <c r="A24" s="4">
        <v>4022</v>
      </c>
      <c r="B24" s="1" t="s">
        <v>105</v>
      </c>
      <c r="C24" s="1" t="s">
        <v>172</v>
      </c>
      <c r="D24" s="1" t="s">
        <v>132</v>
      </c>
      <c r="E24" s="5">
        <f>S!E21</f>
        <v>120</v>
      </c>
      <c r="F24" s="25">
        <f>S!F21</f>
        <v>0</v>
      </c>
      <c r="G24" s="5">
        <f t="shared" si="0"/>
        <v>120</v>
      </c>
      <c r="H24" s="5">
        <f t="shared" si="1"/>
        <v>120</v>
      </c>
      <c r="I24" s="5">
        <f>S!H21</f>
        <v>37.31</v>
      </c>
      <c r="J24" s="25">
        <f>S!I21</f>
        <v>5</v>
      </c>
      <c r="K24" s="5">
        <f t="shared" si="2"/>
        <v>3.3100000000000023</v>
      </c>
      <c r="L24" s="5">
        <f t="shared" si="3"/>
        <v>8.310000000000002</v>
      </c>
      <c r="M24" s="5">
        <f t="shared" si="4"/>
        <v>157.31</v>
      </c>
      <c r="N24" s="5">
        <f t="shared" si="5"/>
        <v>128.31</v>
      </c>
      <c r="P24" s="5"/>
      <c r="Q24" s="25"/>
      <c r="R24" s="5">
        <f t="shared" si="11"/>
        <v>120</v>
      </c>
      <c r="S24" s="5">
        <f t="shared" si="12"/>
        <v>120</v>
      </c>
      <c r="X24" s="50">
        <f t="shared" si="8"/>
        <v>1.65</v>
      </c>
      <c r="Y24" s="50">
        <f t="shared" si="9"/>
        <v>3.6183328866255695</v>
      </c>
      <c r="Z24" s="50" t="e">
        <f t="shared" si="10"/>
        <v>#DIV/0!</v>
      </c>
    </row>
    <row r="25" spans="1:26" ht="12.75">
      <c r="A25" s="4">
        <v>4031</v>
      </c>
      <c r="B25" t="s">
        <v>145</v>
      </c>
      <c r="C25" t="s">
        <v>177</v>
      </c>
      <c r="D25" s="1" t="s">
        <v>14</v>
      </c>
      <c r="E25" s="5">
        <f>S!E30</f>
        <v>120</v>
      </c>
      <c r="F25" s="25">
        <f>S!F30</f>
        <v>0</v>
      </c>
      <c r="G25" s="5">
        <f t="shared" si="0"/>
        <v>120</v>
      </c>
      <c r="H25" s="5">
        <f t="shared" si="1"/>
        <v>120</v>
      </c>
      <c r="I25" s="5">
        <f>S!H30</f>
        <v>33.4</v>
      </c>
      <c r="J25" s="25">
        <f>S!I30</f>
        <v>10</v>
      </c>
      <c r="K25" s="5">
        <f t="shared" si="2"/>
        <v>0</v>
      </c>
      <c r="L25" s="5">
        <f t="shared" si="3"/>
        <v>10</v>
      </c>
      <c r="M25" s="5">
        <f t="shared" si="4"/>
        <v>153.4</v>
      </c>
      <c r="N25" s="5">
        <f t="shared" si="5"/>
        <v>130</v>
      </c>
      <c r="P25" s="5"/>
      <c r="Q25" s="25"/>
      <c r="R25" s="5">
        <f t="shared" si="11"/>
        <v>120</v>
      </c>
      <c r="S25" s="5">
        <f t="shared" si="12"/>
        <v>120</v>
      </c>
      <c r="X25" s="50">
        <f t="shared" si="8"/>
        <v>1.65</v>
      </c>
      <c r="Y25" s="50">
        <f t="shared" si="9"/>
        <v>4.041916167664671</v>
      </c>
      <c r="Z25" s="50" t="e">
        <f t="shared" si="10"/>
        <v>#DIV/0!</v>
      </c>
    </row>
    <row r="26" spans="1:26" ht="12.75">
      <c r="A26" s="4">
        <v>4025</v>
      </c>
      <c r="B26" s="1" t="s">
        <v>108</v>
      </c>
      <c r="C26" s="1" t="s">
        <v>77</v>
      </c>
      <c r="D26" s="1" t="s">
        <v>72</v>
      </c>
      <c r="E26" s="5">
        <f>S!E24</f>
        <v>120</v>
      </c>
      <c r="F26" s="25">
        <f>S!F24</f>
        <v>0</v>
      </c>
      <c r="G26" s="5">
        <f t="shared" si="0"/>
        <v>120</v>
      </c>
      <c r="H26" s="5">
        <f t="shared" si="1"/>
        <v>120</v>
      </c>
      <c r="I26" s="5">
        <f>S!H24</f>
        <v>39.94</v>
      </c>
      <c r="J26" s="25">
        <f>S!I24</f>
        <v>5</v>
      </c>
      <c r="K26" s="5">
        <f t="shared" si="2"/>
        <v>5.939999999999998</v>
      </c>
      <c r="L26" s="5">
        <f t="shared" si="3"/>
        <v>10.939999999999998</v>
      </c>
      <c r="M26" s="5">
        <f t="shared" si="4"/>
        <v>159.94</v>
      </c>
      <c r="N26" s="5">
        <f t="shared" si="5"/>
        <v>130.94</v>
      </c>
      <c r="P26" s="5"/>
      <c r="Q26" s="25"/>
      <c r="R26" s="5">
        <f t="shared" si="11"/>
        <v>120</v>
      </c>
      <c r="S26" s="5">
        <f t="shared" si="12"/>
        <v>120</v>
      </c>
      <c r="X26" s="50">
        <f t="shared" si="8"/>
        <v>1.65</v>
      </c>
      <c r="Y26" s="50">
        <f t="shared" si="9"/>
        <v>3.3800701051577366</v>
      </c>
      <c r="Z26" s="50" t="e">
        <f t="shared" si="10"/>
        <v>#DIV/0!</v>
      </c>
    </row>
    <row r="27" spans="1:26" ht="12.75">
      <c r="A27" s="4">
        <v>4010</v>
      </c>
      <c r="B27" s="1" t="s">
        <v>124</v>
      </c>
      <c r="C27" s="1" t="s">
        <v>59</v>
      </c>
      <c r="D27" s="1" t="s">
        <v>14</v>
      </c>
      <c r="E27" s="5">
        <f>S!E10</f>
        <v>120</v>
      </c>
      <c r="F27" s="25">
        <f>S!F10</f>
        <v>0</v>
      </c>
      <c r="G27" s="5">
        <f t="shared" si="0"/>
        <v>120</v>
      </c>
      <c r="H27" s="5">
        <f t="shared" si="1"/>
        <v>120</v>
      </c>
      <c r="I27" s="5">
        <f>S!H10</f>
        <v>42.32</v>
      </c>
      <c r="J27" s="25">
        <f>S!I10</f>
        <v>5</v>
      </c>
      <c r="K27" s="5">
        <f t="shared" si="2"/>
        <v>8.32</v>
      </c>
      <c r="L27" s="5">
        <f t="shared" si="3"/>
        <v>13.32</v>
      </c>
      <c r="M27" s="5">
        <f t="shared" si="4"/>
        <v>162.32</v>
      </c>
      <c r="N27" s="5">
        <f t="shared" si="5"/>
        <v>133.32</v>
      </c>
      <c r="P27" s="5"/>
      <c r="Q27" s="25"/>
      <c r="R27" s="5">
        <f t="shared" si="11"/>
        <v>120</v>
      </c>
      <c r="S27" s="5">
        <f t="shared" si="12"/>
        <v>120</v>
      </c>
      <c r="X27" s="50">
        <f t="shared" si="8"/>
        <v>1.65</v>
      </c>
      <c r="Y27" s="50">
        <f t="shared" si="9"/>
        <v>3.1899810964083177</v>
      </c>
      <c r="Z27" s="50" t="e">
        <f t="shared" si="10"/>
        <v>#DIV/0!</v>
      </c>
    </row>
    <row r="28" spans="1:26" ht="12.75">
      <c r="A28" s="4">
        <v>4023</v>
      </c>
      <c r="B28" t="s">
        <v>73</v>
      </c>
      <c r="C28" t="s">
        <v>173</v>
      </c>
      <c r="D28" s="1" t="s">
        <v>75</v>
      </c>
      <c r="E28" s="5">
        <f>S!E22</f>
        <v>120</v>
      </c>
      <c r="F28" s="25">
        <f>S!F22</f>
        <v>0</v>
      </c>
      <c r="G28" s="5">
        <f t="shared" si="0"/>
        <v>120</v>
      </c>
      <c r="H28" s="5">
        <f t="shared" si="1"/>
        <v>120</v>
      </c>
      <c r="I28" s="5">
        <f>S!H22</f>
        <v>48.97</v>
      </c>
      <c r="J28" s="25">
        <f>S!I22</f>
        <v>0</v>
      </c>
      <c r="K28" s="5">
        <f t="shared" si="2"/>
        <v>14.969999999999999</v>
      </c>
      <c r="L28" s="5">
        <f t="shared" si="3"/>
        <v>14.969999999999999</v>
      </c>
      <c r="M28" s="5">
        <f t="shared" si="4"/>
        <v>168.97</v>
      </c>
      <c r="N28" s="5">
        <f t="shared" si="5"/>
        <v>134.97</v>
      </c>
      <c r="P28" s="5"/>
      <c r="Q28" s="25"/>
      <c r="R28" s="5">
        <f t="shared" si="11"/>
        <v>120</v>
      </c>
      <c r="S28" s="5">
        <f t="shared" si="12"/>
        <v>120</v>
      </c>
      <c r="X28" s="50">
        <f t="shared" si="8"/>
        <v>1.65</v>
      </c>
      <c r="Y28" s="50">
        <f t="shared" si="9"/>
        <v>2.756789871349806</v>
      </c>
      <c r="Z28" s="50" t="e">
        <f t="shared" si="10"/>
        <v>#DIV/0!</v>
      </c>
    </row>
    <row r="29" spans="1:26" ht="12.75">
      <c r="A29" s="4">
        <v>4026</v>
      </c>
      <c r="B29" s="1" t="s">
        <v>157</v>
      </c>
      <c r="C29" s="1" t="s">
        <v>174</v>
      </c>
      <c r="D29" s="1" t="s">
        <v>144</v>
      </c>
      <c r="E29" s="5">
        <f>S!E25</f>
        <v>120</v>
      </c>
      <c r="F29" s="25">
        <f>S!F25</f>
        <v>0</v>
      </c>
      <c r="G29" s="5">
        <f t="shared" si="0"/>
        <v>120</v>
      </c>
      <c r="H29" s="5">
        <f t="shared" si="1"/>
        <v>120</v>
      </c>
      <c r="I29" s="5">
        <f>S!H25</f>
        <v>46.5</v>
      </c>
      <c r="J29" s="25">
        <f>S!I25</f>
        <v>10</v>
      </c>
      <c r="K29" s="5">
        <f t="shared" si="2"/>
        <v>12.5</v>
      </c>
      <c r="L29" s="5">
        <f t="shared" si="3"/>
        <v>22.5</v>
      </c>
      <c r="M29" s="5">
        <f t="shared" si="4"/>
        <v>166.5</v>
      </c>
      <c r="N29" s="5">
        <f t="shared" si="5"/>
        <v>142.5</v>
      </c>
      <c r="P29" s="5"/>
      <c r="Q29" s="25"/>
      <c r="R29" s="5">
        <f t="shared" si="11"/>
        <v>120</v>
      </c>
      <c r="S29" s="5">
        <f t="shared" si="12"/>
        <v>120</v>
      </c>
      <c r="X29" s="50">
        <f t="shared" si="8"/>
        <v>1.65</v>
      </c>
      <c r="Y29" s="50">
        <f t="shared" si="9"/>
        <v>2.903225806451613</v>
      </c>
      <c r="Z29" s="50" t="e">
        <f t="shared" si="10"/>
        <v>#DIV/0!</v>
      </c>
    </row>
    <row r="30" spans="1:26" ht="12.75">
      <c r="A30" s="4">
        <v>4007</v>
      </c>
      <c r="B30" s="1" t="s">
        <v>92</v>
      </c>
      <c r="C30" s="1" t="s">
        <v>161</v>
      </c>
      <c r="D30" s="1" t="s">
        <v>14</v>
      </c>
      <c r="E30" s="5">
        <f>S!E7</f>
        <v>120</v>
      </c>
      <c r="F30" s="25">
        <f>S!F7</f>
        <v>0</v>
      </c>
      <c r="G30" s="5">
        <f t="shared" si="0"/>
        <v>120</v>
      </c>
      <c r="H30" s="5">
        <f t="shared" si="1"/>
        <v>120</v>
      </c>
      <c r="I30" s="5">
        <f>S!H7</f>
        <v>100</v>
      </c>
      <c r="J30" s="25">
        <f>S!I7</f>
        <v>0</v>
      </c>
      <c r="K30" s="5">
        <f t="shared" si="2"/>
        <v>100</v>
      </c>
      <c r="L30" s="5">
        <f t="shared" si="3"/>
        <v>100</v>
      </c>
      <c r="M30" s="5">
        <f t="shared" si="4"/>
        <v>220</v>
      </c>
      <c r="N30" s="5">
        <f t="shared" si="5"/>
        <v>220</v>
      </c>
      <c r="P30" s="5"/>
      <c r="Q30" s="25"/>
      <c r="R30" s="5">
        <f t="shared" si="11"/>
        <v>120</v>
      </c>
      <c r="S30" s="5">
        <f t="shared" si="12"/>
        <v>120</v>
      </c>
      <c r="X30" s="50">
        <f t="shared" si="8"/>
        <v>1.65</v>
      </c>
      <c r="Y30" s="50">
        <f t="shared" si="9"/>
        <v>1.35</v>
      </c>
      <c r="Z30" s="50" t="e">
        <f t="shared" si="10"/>
        <v>#DIV/0!</v>
      </c>
    </row>
    <row r="31" spans="1:26" ht="12.75">
      <c r="A31" s="4">
        <v>4008</v>
      </c>
      <c r="B31" t="s">
        <v>78</v>
      </c>
      <c r="C31" t="s">
        <v>79</v>
      </c>
      <c r="D31" s="1" t="s">
        <v>115</v>
      </c>
      <c r="E31" s="5">
        <f>S!E8</f>
        <v>120</v>
      </c>
      <c r="F31" s="25">
        <f>S!F8</f>
        <v>0</v>
      </c>
      <c r="G31" s="5">
        <f t="shared" si="0"/>
        <v>120</v>
      </c>
      <c r="H31" s="5">
        <f t="shared" si="1"/>
        <v>120</v>
      </c>
      <c r="I31" s="5">
        <f>S!H8</f>
        <v>100</v>
      </c>
      <c r="J31" s="25">
        <f>S!I8</f>
        <v>0</v>
      </c>
      <c r="K31" s="5">
        <f t="shared" si="2"/>
        <v>100</v>
      </c>
      <c r="L31" s="5">
        <f t="shared" si="3"/>
        <v>100</v>
      </c>
      <c r="M31" s="5">
        <f t="shared" si="4"/>
        <v>220</v>
      </c>
      <c r="N31" s="5">
        <f t="shared" si="5"/>
        <v>220</v>
      </c>
      <c r="P31" s="5"/>
      <c r="Q31" s="25"/>
      <c r="R31" s="5">
        <f t="shared" si="11"/>
        <v>120</v>
      </c>
      <c r="S31" s="5">
        <f t="shared" si="12"/>
        <v>120</v>
      </c>
      <c r="X31" s="50">
        <f t="shared" si="8"/>
        <v>1.65</v>
      </c>
      <c r="Y31" s="50">
        <f t="shared" si="9"/>
        <v>1.35</v>
      </c>
      <c r="Z31" s="50" t="e">
        <f t="shared" si="10"/>
        <v>#DIV/0!</v>
      </c>
    </row>
    <row r="32" spans="1:26" ht="12.75">
      <c r="A32" s="4">
        <v>4015</v>
      </c>
      <c r="B32" s="1" t="s">
        <v>160</v>
      </c>
      <c r="C32" s="1" t="s">
        <v>168</v>
      </c>
      <c r="D32" s="1" t="s">
        <v>14</v>
      </c>
      <c r="E32" s="5">
        <f>S!E15</f>
        <v>120</v>
      </c>
      <c r="F32" s="25">
        <f>S!F15</f>
        <v>0</v>
      </c>
      <c r="G32" s="5">
        <f t="shared" si="0"/>
        <v>120</v>
      </c>
      <c r="H32" s="5">
        <f t="shared" si="1"/>
        <v>120</v>
      </c>
      <c r="I32" s="5">
        <f>S!H15</f>
        <v>100</v>
      </c>
      <c r="J32" s="25">
        <f>S!I15</f>
        <v>0</v>
      </c>
      <c r="K32" s="5">
        <f t="shared" si="2"/>
        <v>100</v>
      </c>
      <c r="L32" s="5">
        <f t="shared" si="3"/>
        <v>100</v>
      </c>
      <c r="M32" s="5">
        <f t="shared" si="4"/>
        <v>220</v>
      </c>
      <c r="N32" s="5">
        <f t="shared" si="5"/>
        <v>220</v>
      </c>
      <c r="P32" s="5"/>
      <c r="Q32" s="25"/>
      <c r="R32" s="5">
        <f t="shared" si="11"/>
        <v>120</v>
      </c>
      <c r="S32" s="5">
        <f t="shared" si="12"/>
        <v>120</v>
      </c>
      <c r="X32" s="50">
        <f t="shared" si="8"/>
        <v>1.65</v>
      </c>
      <c r="Y32" s="50">
        <f t="shared" si="9"/>
        <v>1.35</v>
      </c>
      <c r="Z32" s="50" t="e">
        <f t="shared" si="10"/>
        <v>#DIV/0!</v>
      </c>
    </row>
    <row r="33" spans="1:26" ht="12.75">
      <c r="A33" s="4">
        <v>4016</v>
      </c>
      <c r="B33" t="s">
        <v>169</v>
      </c>
      <c r="C33" t="s">
        <v>170</v>
      </c>
      <c r="D33" s="1" t="s">
        <v>14</v>
      </c>
      <c r="E33" s="5">
        <f>S!E16</f>
        <v>120</v>
      </c>
      <c r="F33" s="25">
        <f>S!F16</f>
        <v>0</v>
      </c>
      <c r="G33" s="5">
        <f t="shared" si="0"/>
        <v>120</v>
      </c>
      <c r="H33" s="5">
        <f t="shared" si="1"/>
        <v>120</v>
      </c>
      <c r="I33" s="5">
        <f>S!H16</f>
        <v>100</v>
      </c>
      <c r="J33" s="25">
        <f>S!I16</f>
        <v>0</v>
      </c>
      <c r="K33" s="5">
        <f t="shared" si="2"/>
        <v>100</v>
      </c>
      <c r="L33" s="5">
        <f t="shared" si="3"/>
        <v>100</v>
      </c>
      <c r="M33" s="5">
        <f t="shared" si="4"/>
        <v>220</v>
      </c>
      <c r="N33" s="5">
        <f t="shared" si="5"/>
        <v>220</v>
      </c>
      <c r="P33" s="5"/>
      <c r="Q33" s="25"/>
      <c r="R33" s="5">
        <f t="shared" si="11"/>
        <v>120</v>
      </c>
      <c r="S33" s="5">
        <f t="shared" si="12"/>
        <v>120</v>
      </c>
      <c r="X33" s="50">
        <f t="shared" si="8"/>
        <v>1.65</v>
      </c>
      <c r="Y33" s="50">
        <f t="shared" si="9"/>
        <v>1.35</v>
      </c>
      <c r="Z33" s="50" t="e">
        <f t="shared" si="10"/>
        <v>#DIV/0!</v>
      </c>
    </row>
    <row r="34" spans="1:26" ht="12.75">
      <c r="A34" s="4">
        <v>4021</v>
      </c>
      <c r="B34" s="1" t="s">
        <v>76</v>
      </c>
      <c r="C34" s="1" t="s">
        <v>58</v>
      </c>
      <c r="D34" s="1" t="s">
        <v>69</v>
      </c>
      <c r="E34" s="5">
        <f>S!E20</f>
        <v>120</v>
      </c>
      <c r="F34" s="25">
        <f>S!F20</f>
        <v>0</v>
      </c>
      <c r="G34" s="5">
        <f t="shared" si="0"/>
        <v>120</v>
      </c>
      <c r="H34" s="5">
        <f t="shared" si="1"/>
        <v>120</v>
      </c>
      <c r="I34" s="5">
        <f>S!H20</f>
        <v>100</v>
      </c>
      <c r="J34" s="25">
        <f>S!I20</f>
        <v>0</v>
      </c>
      <c r="K34" s="5">
        <f t="shared" si="2"/>
        <v>100</v>
      </c>
      <c r="L34" s="5">
        <f t="shared" si="3"/>
        <v>100</v>
      </c>
      <c r="M34" s="5">
        <f t="shared" si="4"/>
        <v>220</v>
      </c>
      <c r="N34" s="5">
        <f t="shared" si="5"/>
        <v>220</v>
      </c>
      <c r="P34" s="5"/>
      <c r="Q34" s="25"/>
      <c r="R34" s="5">
        <f t="shared" si="11"/>
        <v>120</v>
      </c>
      <c r="S34" s="5">
        <f t="shared" si="12"/>
        <v>120</v>
      </c>
      <c r="X34" s="50">
        <f t="shared" si="8"/>
        <v>1.65</v>
      </c>
      <c r="Y34" s="50">
        <f t="shared" si="9"/>
        <v>1.35</v>
      </c>
      <c r="Z34" s="50" t="e">
        <f t="shared" si="10"/>
        <v>#DIV/0!</v>
      </c>
    </row>
  </sheetData>
  <sheetProtection/>
  <mergeCells count="3">
    <mergeCell ref="E3:G3"/>
    <mergeCell ref="H3:J3"/>
    <mergeCell ref="M3:Q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Q7" sqref="Q7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7.25390625" style="0" bestFit="1" customWidth="1"/>
    <col min="4" max="4" width="21.125" style="1" customWidth="1"/>
    <col min="14" max="14" width="11.375" style="0" customWidth="1"/>
    <col min="21" max="21" width="12.25390625" style="0" customWidth="1"/>
    <col min="24" max="24" width="10.125" style="0" customWidth="1"/>
    <col min="25" max="25" width="10.25390625" style="0" customWidth="1"/>
    <col min="26" max="26" width="10.125" style="0" customWidth="1"/>
  </cols>
  <sheetData>
    <row r="1" spans="2:26" ht="12.75">
      <c r="B1" s="6" t="s">
        <v>15</v>
      </c>
      <c r="E1" s="24" t="s">
        <v>30</v>
      </c>
      <c r="F1" s="33">
        <f>Макси!F1</f>
        <v>52</v>
      </c>
      <c r="G1" s="49" t="s">
        <v>31</v>
      </c>
      <c r="H1" s="33">
        <f>Макси!H1</f>
        <v>78</v>
      </c>
      <c r="I1" s="24" t="s">
        <v>30</v>
      </c>
      <c r="J1" s="33">
        <f>Макси!J1</f>
        <v>34</v>
      </c>
      <c r="K1" s="49" t="s">
        <v>31</v>
      </c>
      <c r="L1" s="33">
        <f>Макси!L1</f>
        <v>51</v>
      </c>
      <c r="M1" s="5"/>
      <c r="N1" s="5"/>
      <c r="O1" s="5"/>
      <c r="P1" s="24" t="s">
        <v>30</v>
      </c>
      <c r="Q1" s="33">
        <f>Макси!Q1</f>
        <v>43</v>
      </c>
      <c r="R1" s="49" t="s">
        <v>31</v>
      </c>
      <c r="S1" s="33">
        <f>Макси!S1</f>
        <v>65</v>
      </c>
      <c r="T1" s="5"/>
      <c r="U1" s="5"/>
      <c r="V1" s="5"/>
      <c r="W1" s="6" t="s">
        <v>32</v>
      </c>
      <c r="X1">
        <f>Макси!X1</f>
        <v>198</v>
      </c>
      <c r="Y1">
        <f>Макси!Y1</f>
        <v>135</v>
      </c>
      <c r="Z1">
        <f>Макси!Z1</f>
        <v>173</v>
      </c>
    </row>
    <row r="2" spans="5:17" ht="12.75">
      <c r="E2" s="5"/>
      <c r="F2" s="25"/>
      <c r="G2" s="5"/>
      <c r="H2" s="5"/>
      <c r="I2" s="5"/>
      <c r="J2" s="25"/>
      <c r="K2" s="5"/>
      <c r="L2" s="5"/>
      <c r="M2" s="5"/>
      <c r="N2" s="5"/>
      <c r="O2" s="5"/>
      <c r="P2" s="5"/>
      <c r="Q2" s="5"/>
    </row>
    <row r="3" spans="5:17" ht="12.75">
      <c r="E3" s="75" t="s">
        <v>8</v>
      </c>
      <c r="F3" s="75"/>
      <c r="G3" s="75"/>
      <c r="H3" s="75" t="s">
        <v>9</v>
      </c>
      <c r="I3" s="76"/>
      <c r="J3" s="75"/>
      <c r="K3" s="24"/>
      <c r="L3" s="24"/>
      <c r="M3" s="75" t="s">
        <v>11</v>
      </c>
      <c r="N3" s="75"/>
      <c r="O3" s="75"/>
      <c r="P3" s="75"/>
      <c r="Q3" s="75"/>
    </row>
    <row r="4" spans="1:26" ht="38.25">
      <c r="A4" s="2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3" t="s">
        <v>5</v>
      </c>
      <c r="G4" s="48" t="s">
        <v>10</v>
      </c>
      <c r="H4" s="2" t="s">
        <v>6</v>
      </c>
      <c r="I4" s="3" t="s">
        <v>4</v>
      </c>
      <c r="J4" s="3" t="s">
        <v>5</v>
      </c>
      <c r="K4" s="48" t="s">
        <v>10</v>
      </c>
      <c r="L4" s="2" t="s">
        <v>6</v>
      </c>
      <c r="M4" s="2" t="s">
        <v>29</v>
      </c>
      <c r="N4" s="32" t="s">
        <v>13</v>
      </c>
      <c r="O4" s="26" t="s">
        <v>7</v>
      </c>
      <c r="P4" s="2" t="s">
        <v>4</v>
      </c>
      <c r="Q4" s="2" t="s">
        <v>5</v>
      </c>
      <c r="R4" s="2" t="s">
        <v>10</v>
      </c>
      <c r="S4" s="2" t="s">
        <v>6</v>
      </c>
      <c r="T4" s="2" t="s">
        <v>7</v>
      </c>
      <c r="X4" s="48" t="s">
        <v>33</v>
      </c>
      <c r="Y4" s="48" t="s">
        <v>34</v>
      </c>
      <c r="Z4" s="48" t="s">
        <v>35</v>
      </c>
    </row>
    <row r="5" spans="1:26" ht="12.75">
      <c r="A5" s="4">
        <v>3010</v>
      </c>
      <c r="B5" s="1" t="s">
        <v>120</v>
      </c>
      <c r="C5" s="1" t="s">
        <v>96</v>
      </c>
      <c r="D5" s="1" t="s">
        <v>191</v>
      </c>
      <c r="E5" s="5">
        <f>T!E11</f>
        <v>49</v>
      </c>
      <c r="F5" s="25">
        <f>T!F11</f>
        <v>5</v>
      </c>
      <c r="G5" s="5">
        <f aca="true" t="shared" si="0" ref="G5:G16">IF(E5=0,120,IF(E5&gt;$H$1,120,IF(E5&lt;$F$1,0,IF($H$1&gt;E5&gt;$F$1,E5-$F$1))))</f>
        <v>0</v>
      </c>
      <c r="H5" s="5">
        <f aca="true" t="shared" si="1" ref="H5:H16">SUM(F5,G5)</f>
        <v>5</v>
      </c>
      <c r="I5" s="5">
        <f>T!H11</f>
        <v>36.25</v>
      </c>
      <c r="J5" s="25">
        <f>T!I11</f>
        <v>0</v>
      </c>
      <c r="K5" s="5">
        <f aca="true" t="shared" si="2" ref="K5:K16">IF(I5=0,100,IF(I5&gt;$L$1,100,IF(I5&lt;$J$1,0,IF($L$1&gt;I5&gt;$J$1,I5-$J$1))))</f>
        <v>2.25</v>
      </c>
      <c r="L5" s="5">
        <f aca="true" t="shared" si="3" ref="L5:L16">SUM(J5,K5)</f>
        <v>2.25</v>
      </c>
      <c r="M5" s="5">
        <f aca="true" t="shared" si="4" ref="M5:M16">SUM(E5,I5)</f>
        <v>85.25</v>
      </c>
      <c r="N5" s="5">
        <f aca="true" t="shared" si="5" ref="N5:N16">SUM(H5,L5)</f>
        <v>7.25</v>
      </c>
      <c r="O5" s="27">
        <v>2</v>
      </c>
      <c r="P5" s="5">
        <v>46.91</v>
      </c>
      <c r="Q5" s="25">
        <v>5</v>
      </c>
      <c r="R5" s="5">
        <f aca="true" t="shared" si="6" ref="R5:R10">IF(P5=0,120,IF(P5&gt;$S$1,120,IF(P5&lt;$Q$1,0,IF($S$1&gt;P5&gt;$Q$1,P5-$Q$1))))</f>
        <v>3.9099999999999966</v>
      </c>
      <c r="S5" s="5">
        <f aca="true" t="shared" si="7" ref="S5:S10">SUM(Q5:R5)</f>
        <v>8.909999999999997</v>
      </c>
      <c r="T5" s="74">
        <v>1</v>
      </c>
      <c r="X5" s="50">
        <f aca="true" t="shared" si="8" ref="X5:X16">$X$1/E5</f>
        <v>4.040816326530612</v>
      </c>
      <c r="Y5" s="50">
        <f aca="true" t="shared" si="9" ref="Y5:Y16">$Y$1/I5</f>
        <v>3.7241379310344827</v>
      </c>
      <c r="Z5" s="50">
        <f aca="true" t="shared" si="10" ref="Z5:Z16">$Z$1/P5</f>
        <v>3.6879130249413774</v>
      </c>
    </row>
    <row r="6" spans="1:26" ht="12.75">
      <c r="A6" s="4">
        <v>3009</v>
      </c>
      <c r="B6" t="s">
        <v>24</v>
      </c>
      <c r="C6" t="s">
        <v>186</v>
      </c>
      <c r="D6" s="1" t="s">
        <v>107</v>
      </c>
      <c r="E6" s="5">
        <f>T!E10</f>
        <v>120</v>
      </c>
      <c r="F6" s="25">
        <f>T!F10</f>
        <v>0</v>
      </c>
      <c r="G6" s="5">
        <f t="shared" si="0"/>
        <v>120</v>
      </c>
      <c r="H6" s="5">
        <f t="shared" si="1"/>
        <v>120</v>
      </c>
      <c r="I6" s="5">
        <f>T!H10</f>
        <v>38.75</v>
      </c>
      <c r="J6" s="25">
        <f>T!I10</f>
        <v>0</v>
      </c>
      <c r="K6" s="5">
        <f t="shared" si="2"/>
        <v>4.75</v>
      </c>
      <c r="L6" s="5">
        <f t="shared" si="3"/>
        <v>4.75</v>
      </c>
      <c r="M6" s="5">
        <f t="shared" si="4"/>
        <v>158.75</v>
      </c>
      <c r="N6" s="5">
        <f t="shared" si="5"/>
        <v>124.75</v>
      </c>
      <c r="P6" s="5">
        <v>56.16</v>
      </c>
      <c r="Q6" s="25">
        <v>0</v>
      </c>
      <c r="R6" s="5">
        <f t="shared" si="6"/>
        <v>13.159999999999997</v>
      </c>
      <c r="S6" s="5">
        <f t="shared" si="7"/>
        <v>13.159999999999997</v>
      </c>
      <c r="T6" s="68">
        <v>2</v>
      </c>
      <c r="X6" s="50">
        <f t="shared" si="8"/>
        <v>1.65</v>
      </c>
      <c r="Y6" s="50">
        <f t="shared" si="9"/>
        <v>3.4838709677419355</v>
      </c>
      <c r="Z6" s="50">
        <f t="shared" si="10"/>
        <v>3.080484330484331</v>
      </c>
    </row>
    <row r="7" spans="1:26" ht="12.75">
      <c r="A7" s="4">
        <v>3012</v>
      </c>
      <c r="B7" s="1" t="s">
        <v>22</v>
      </c>
      <c r="C7" s="1" t="s">
        <v>185</v>
      </c>
      <c r="D7" s="1" t="s">
        <v>128</v>
      </c>
      <c r="E7" s="5">
        <f>T!E12</f>
        <v>56.31</v>
      </c>
      <c r="F7" s="25">
        <f>T!F12</f>
        <v>0</v>
      </c>
      <c r="G7" s="5">
        <f t="shared" si="0"/>
        <v>4.310000000000002</v>
      </c>
      <c r="H7" s="5">
        <f t="shared" si="1"/>
        <v>4.310000000000002</v>
      </c>
      <c r="I7" s="5">
        <f>T!H12</f>
        <v>40.97</v>
      </c>
      <c r="J7" s="25">
        <f>T!I12</f>
        <v>5</v>
      </c>
      <c r="K7" s="5">
        <f t="shared" si="2"/>
        <v>6.969999999999999</v>
      </c>
      <c r="L7" s="5">
        <f t="shared" si="3"/>
        <v>11.969999999999999</v>
      </c>
      <c r="M7" s="5">
        <f t="shared" si="4"/>
        <v>97.28</v>
      </c>
      <c r="N7" s="5">
        <f t="shared" si="5"/>
        <v>16.28</v>
      </c>
      <c r="O7" s="27">
        <v>3</v>
      </c>
      <c r="P7" s="5">
        <v>55.97</v>
      </c>
      <c r="Q7" s="25">
        <v>5</v>
      </c>
      <c r="R7" s="5">
        <f t="shared" si="6"/>
        <v>12.969999999999999</v>
      </c>
      <c r="S7" s="5">
        <f t="shared" si="7"/>
        <v>17.97</v>
      </c>
      <c r="T7" s="74">
        <v>3</v>
      </c>
      <c r="X7" s="50">
        <f t="shared" si="8"/>
        <v>3.5162493340436867</v>
      </c>
      <c r="Y7" s="50">
        <f t="shared" si="9"/>
        <v>3.295093971198438</v>
      </c>
      <c r="Z7" s="50">
        <f t="shared" si="10"/>
        <v>3.0909415758442025</v>
      </c>
    </row>
    <row r="8" spans="1:26" ht="12.75">
      <c r="A8" s="4">
        <v>3005</v>
      </c>
      <c r="B8" t="s">
        <v>140</v>
      </c>
      <c r="C8" t="s">
        <v>181</v>
      </c>
      <c r="D8" s="1" t="s">
        <v>128</v>
      </c>
      <c r="E8" s="5">
        <f>T!E7</f>
        <v>93.97</v>
      </c>
      <c r="F8" s="25">
        <f>T!F7</f>
        <v>0</v>
      </c>
      <c r="G8" s="5">
        <f t="shared" si="0"/>
        <v>120</v>
      </c>
      <c r="H8" s="5">
        <f t="shared" si="1"/>
        <v>120</v>
      </c>
      <c r="I8" s="5">
        <f>T!H7</f>
        <v>58.72</v>
      </c>
      <c r="J8" s="25"/>
      <c r="K8" s="5">
        <f t="shared" si="2"/>
        <v>100</v>
      </c>
      <c r="L8" s="5">
        <f t="shared" si="3"/>
        <v>100</v>
      </c>
      <c r="M8" s="5">
        <f t="shared" si="4"/>
        <v>152.69</v>
      </c>
      <c r="N8" s="5">
        <f t="shared" si="5"/>
        <v>220</v>
      </c>
      <c r="P8" s="5">
        <v>63.44</v>
      </c>
      <c r="Q8" s="25">
        <v>0</v>
      </c>
      <c r="R8" s="5">
        <f t="shared" si="6"/>
        <v>20.439999999999998</v>
      </c>
      <c r="S8" s="5">
        <f t="shared" si="7"/>
        <v>20.439999999999998</v>
      </c>
      <c r="T8">
        <v>4</v>
      </c>
      <c r="X8" s="50">
        <f t="shared" si="8"/>
        <v>2.1070554432265616</v>
      </c>
      <c r="Y8" s="50">
        <f t="shared" si="9"/>
        <v>2.2990463215258856</v>
      </c>
      <c r="Z8" s="50">
        <f t="shared" si="10"/>
        <v>2.726986128625473</v>
      </c>
    </row>
    <row r="9" spans="1:26" ht="12.75">
      <c r="A9" s="4">
        <v>3004</v>
      </c>
      <c r="B9" t="s">
        <v>51</v>
      </c>
      <c r="C9" t="s">
        <v>80</v>
      </c>
      <c r="D9" s="1" t="s">
        <v>38</v>
      </c>
      <c r="E9" s="5">
        <f>T!E6</f>
        <v>65.94</v>
      </c>
      <c r="F9" s="25">
        <f>T!F6</f>
        <v>0</v>
      </c>
      <c r="G9" s="5">
        <f t="shared" si="0"/>
        <v>13.939999999999998</v>
      </c>
      <c r="H9" s="5">
        <f t="shared" si="1"/>
        <v>13.939999999999998</v>
      </c>
      <c r="I9" s="5">
        <f>T!H6</f>
        <v>45.6</v>
      </c>
      <c r="J9" s="25">
        <f>T!I6</f>
        <v>0</v>
      </c>
      <c r="K9" s="5">
        <f t="shared" si="2"/>
        <v>11.600000000000001</v>
      </c>
      <c r="L9" s="5">
        <f t="shared" si="3"/>
        <v>11.600000000000001</v>
      </c>
      <c r="M9" s="5">
        <f t="shared" si="4"/>
        <v>111.53999999999999</v>
      </c>
      <c r="N9" s="5">
        <f t="shared" si="5"/>
        <v>25.54</v>
      </c>
      <c r="O9" s="27">
        <v>4</v>
      </c>
      <c r="P9" s="5">
        <v>72.57</v>
      </c>
      <c r="Q9" s="25">
        <v>0</v>
      </c>
      <c r="R9" s="5">
        <f t="shared" si="6"/>
        <v>120</v>
      </c>
      <c r="S9" s="5">
        <f t="shared" si="7"/>
        <v>120</v>
      </c>
      <c r="X9" s="50">
        <f>$X$1/E9</f>
        <v>3.002729754322111</v>
      </c>
      <c r="Y9" s="50">
        <f>$Y$1/I9</f>
        <v>2.9605263157894735</v>
      </c>
      <c r="Z9" s="50">
        <f>$Z$1/P9</f>
        <v>2.3839051949841537</v>
      </c>
    </row>
    <row r="10" spans="1:26" ht="12.75">
      <c r="A10" s="4">
        <v>3013</v>
      </c>
      <c r="B10" t="s">
        <v>46</v>
      </c>
      <c r="C10" t="s">
        <v>60</v>
      </c>
      <c r="D10" s="47" t="s">
        <v>113</v>
      </c>
      <c r="E10" s="5">
        <f>T!E13</f>
        <v>46</v>
      </c>
      <c r="F10" s="25">
        <f>T!F13</f>
        <v>0</v>
      </c>
      <c r="G10" s="5">
        <f t="shared" si="0"/>
        <v>0</v>
      </c>
      <c r="H10" s="5">
        <f t="shared" si="1"/>
        <v>0</v>
      </c>
      <c r="I10" s="5">
        <f>T!H13</f>
        <v>32.47</v>
      </c>
      <c r="J10" s="25">
        <f>T!I13</f>
        <v>0</v>
      </c>
      <c r="K10" s="5">
        <f t="shared" si="2"/>
        <v>0</v>
      </c>
      <c r="L10" s="5">
        <f t="shared" si="3"/>
        <v>0</v>
      </c>
      <c r="M10" s="5">
        <f t="shared" si="4"/>
        <v>78.47</v>
      </c>
      <c r="N10" s="5">
        <f t="shared" si="5"/>
        <v>0</v>
      </c>
      <c r="O10" s="27">
        <v>1</v>
      </c>
      <c r="P10" s="5">
        <v>120</v>
      </c>
      <c r="Q10" s="25"/>
      <c r="R10" s="5">
        <f t="shared" si="6"/>
        <v>120</v>
      </c>
      <c r="S10" s="5">
        <f t="shared" si="7"/>
        <v>120</v>
      </c>
      <c r="T10" s="27"/>
      <c r="X10" s="50">
        <f>$X$1/E10</f>
        <v>4.304347826086956</v>
      </c>
      <c r="Y10" s="50">
        <f>$Y$1/I10</f>
        <v>4.157684016014783</v>
      </c>
      <c r="Z10" s="50">
        <f>$Z$1/P10</f>
        <v>1.4416666666666667</v>
      </c>
    </row>
    <row r="11" spans="1:26" ht="12.75">
      <c r="A11" s="4">
        <v>3001</v>
      </c>
      <c r="B11" t="s">
        <v>39</v>
      </c>
      <c r="C11" t="s">
        <v>27</v>
      </c>
      <c r="D11" s="1" t="s">
        <v>14</v>
      </c>
      <c r="E11" s="5">
        <f>T!E3</f>
        <v>120</v>
      </c>
      <c r="F11" s="25">
        <f>T!F3</f>
        <v>0</v>
      </c>
      <c r="G11" s="5">
        <f t="shared" si="0"/>
        <v>120</v>
      </c>
      <c r="H11" s="5">
        <f t="shared" si="1"/>
        <v>120</v>
      </c>
      <c r="I11" s="5">
        <f>T!H3</f>
        <v>34.97</v>
      </c>
      <c r="J11" s="25">
        <f>T!I3</f>
        <v>0</v>
      </c>
      <c r="K11" s="5">
        <f t="shared" si="2"/>
        <v>0.9699999999999989</v>
      </c>
      <c r="L11" s="5">
        <f t="shared" si="3"/>
        <v>0.9699999999999989</v>
      </c>
      <c r="M11" s="5">
        <f t="shared" si="4"/>
        <v>154.97</v>
      </c>
      <c r="N11" s="5">
        <f t="shared" si="5"/>
        <v>120.97</v>
      </c>
      <c r="P11" s="5"/>
      <c r="Q11" s="25"/>
      <c r="R11" s="5">
        <f aca="true" t="shared" si="11" ref="R11:R16">IF(P11=0,120,IF(P11&gt;$S$1,120,IF(P11&lt;$Q$1,0,IF($S$1&gt;P11&gt;$Q$1,P11-$Q$1))))</f>
        <v>120</v>
      </c>
      <c r="S11" s="5">
        <f aca="true" t="shared" si="12" ref="S11:S16">SUM(Q11:R11)</f>
        <v>120</v>
      </c>
      <c r="X11" s="50">
        <f t="shared" si="8"/>
        <v>1.65</v>
      </c>
      <c r="Y11" s="50">
        <f t="shared" si="9"/>
        <v>3.8604518158421506</v>
      </c>
      <c r="Z11" s="50" t="e">
        <f t="shared" si="10"/>
        <v>#DIV/0!</v>
      </c>
    </row>
    <row r="12" spans="1:26" ht="12.75">
      <c r="A12" s="4">
        <v>3014</v>
      </c>
      <c r="B12" t="s">
        <v>103</v>
      </c>
      <c r="C12" t="s">
        <v>187</v>
      </c>
      <c r="D12" s="1" t="s">
        <v>191</v>
      </c>
      <c r="E12" s="5">
        <f>T!E14</f>
        <v>120</v>
      </c>
      <c r="F12" s="25">
        <f>T!F14</f>
        <v>0</v>
      </c>
      <c r="G12" s="5">
        <f t="shared" si="0"/>
        <v>120</v>
      </c>
      <c r="H12" s="5">
        <f t="shared" si="1"/>
        <v>120</v>
      </c>
      <c r="I12" s="5">
        <f>T!H14</f>
        <v>37.47</v>
      </c>
      <c r="J12" s="25">
        <f>T!I14</f>
        <v>0</v>
      </c>
      <c r="K12" s="5">
        <f t="shared" si="2"/>
        <v>3.469999999999999</v>
      </c>
      <c r="L12" s="5">
        <f t="shared" si="3"/>
        <v>3.469999999999999</v>
      </c>
      <c r="M12" s="5">
        <f t="shared" si="4"/>
        <v>157.47</v>
      </c>
      <c r="N12" s="5">
        <f t="shared" si="5"/>
        <v>123.47</v>
      </c>
      <c r="P12" s="5"/>
      <c r="Q12" s="25"/>
      <c r="R12" s="5">
        <f t="shared" si="11"/>
        <v>120</v>
      </c>
      <c r="S12" s="5">
        <f t="shared" si="12"/>
        <v>120</v>
      </c>
      <c r="X12" s="50">
        <f t="shared" si="8"/>
        <v>1.65</v>
      </c>
      <c r="Y12" s="50">
        <f t="shared" si="9"/>
        <v>3.602882305844676</v>
      </c>
      <c r="Z12" s="50" t="e">
        <f t="shared" si="10"/>
        <v>#DIV/0!</v>
      </c>
    </row>
    <row r="13" spans="1:26" ht="12.75">
      <c r="A13" s="4">
        <v>3002</v>
      </c>
      <c r="B13" t="s">
        <v>24</v>
      </c>
      <c r="C13" t="s">
        <v>179</v>
      </c>
      <c r="D13" s="1" t="s">
        <v>153</v>
      </c>
      <c r="E13" s="5">
        <f>T!E4</f>
        <v>120</v>
      </c>
      <c r="F13" s="25">
        <f>T!F4</f>
        <v>0</v>
      </c>
      <c r="G13" s="5">
        <f t="shared" si="0"/>
        <v>120</v>
      </c>
      <c r="H13" s="5">
        <f t="shared" si="1"/>
        <v>120</v>
      </c>
      <c r="I13" s="5">
        <f>T!H4</f>
        <v>47.62</v>
      </c>
      <c r="J13" s="25">
        <f>T!I4</f>
        <v>15</v>
      </c>
      <c r="K13" s="5">
        <f t="shared" si="2"/>
        <v>13.619999999999997</v>
      </c>
      <c r="L13" s="5">
        <f t="shared" si="3"/>
        <v>28.619999999999997</v>
      </c>
      <c r="M13" s="5">
        <f t="shared" si="4"/>
        <v>167.62</v>
      </c>
      <c r="N13" s="5">
        <f t="shared" si="5"/>
        <v>148.62</v>
      </c>
      <c r="P13" s="5"/>
      <c r="Q13" s="25"/>
      <c r="R13" s="5">
        <f t="shared" si="11"/>
        <v>120</v>
      </c>
      <c r="S13" s="5">
        <f t="shared" si="12"/>
        <v>120</v>
      </c>
      <c r="X13" s="50">
        <f t="shared" si="8"/>
        <v>1.65</v>
      </c>
      <c r="Y13" s="50">
        <f t="shared" si="9"/>
        <v>2.8349433011339773</v>
      </c>
      <c r="Z13" s="50" t="e">
        <f t="shared" si="10"/>
        <v>#DIV/0!</v>
      </c>
    </row>
    <row r="14" spans="1:26" ht="12.75">
      <c r="A14" s="4">
        <v>3008</v>
      </c>
      <c r="B14" t="s">
        <v>116</v>
      </c>
      <c r="C14" t="s">
        <v>184</v>
      </c>
      <c r="D14" s="1" t="s">
        <v>153</v>
      </c>
      <c r="E14" s="5">
        <f>T!E9</f>
        <v>120</v>
      </c>
      <c r="F14" s="25">
        <f>T!F9</f>
        <v>0</v>
      </c>
      <c r="G14" s="5">
        <f t="shared" si="0"/>
        <v>120</v>
      </c>
      <c r="H14" s="5">
        <f t="shared" si="1"/>
        <v>120</v>
      </c>
      <c r="I14" s="5">
        <f>T!H9</f>
        <v>55.59</v>
      </c>
      <c r="J14" s="25"/>
      <c r="K14" s="5">
        <f t="shared" si="2"/>
        <v>100</v>
      </c>
      <c r="L14" s="5">
        <f t="shared" si="3"/>
        <v>100</v>
      </c>
      <c r="M14" s="5">
        <f t="shared" si="4"/>
        <v>175.59</v>
      </c>
      <c r="N14" s="5">
        <f t="shared" si="5"/>
        <v>220</v>
      </c>
      <c r="P14" s="5"/>
      <c r="Q14" s="25"/>
      <c r="R14" s="5">
        <f t="shared" si="11"/>
        <v>120</v>
      </c>
      <c r="S14" s="5">
        <f t="shared" si="12"/>
        <v>120</v>
      </c>
      <c r="X14" s="50">
        <f t="shared" si="8"/>
        <v>1.65</v>
      </c>
      <c r="Y14" s="50">
        <f t="shared" si="9"/>
        <v>2.4284943335132216</v>
      </c>
      <c r="Z14" s="50" t="e">
        <f t="shared" si="10"/>
        <v>#DIV/0!</v>
      </c>
    </row>
    <row r="15" spans="1:26" ht="12.75">
      <c r="A15" s="4">
        <v>3003</v>
      </c>
      <c r="B15" t="s">
        <v>162</v>
      </c>
      <c r="C15" t="s">
        <v>180</v>
      </c>
      <c r="D15" s="1" t="s">
        <v>14</v>
      </c>
      <c r="E15" s="5">
        <f>T!E5</f>
        <v>120</v>
      </c>
      <c r="F15" s="25">
        <f>T!F5</f>
        <v>0</v>
      </c>
      <c r="G15" s="5">
        <f t="shared" si="0"/>
        <v>120</v>
      </c>
      <c r="H15" s="5">
        <f t="shared" si="1"/>
        <v>120</v>
      </c>
      <c r="I15" s="5">
        <f>T!H5</f>
        <v>100</v>
      </c>
      <c r="J15" s="25">
        <f>T!I5</f>
        <v>0</v>
      </c>
      <c r="K15" s="5">
        <f t="shared" si="2"/>
        <v>100</v>
      </c>
      <c r="L15" s="5">
        <f t="shared" si="3"/>
        <v>100</v>
      </c>
      <c r="M15" s="5">
        <f t="shared" si="4"/>
        <v>220</v>
      </c>
      <c r="N15" s="5">
        <f t="shared" si="5"/>
        <v>220</v>
      </c>
      <c r="P15" s="5"/>
      <c r="Q15" s="25"/>
      <c r="R15" s="5">
        <f t="shared" si="11"/>
        <v>120</v>
      </c>
      <c r="S15" s="5">
        <f t="shared" si="12"/>
        <v>120</v>
      </c>
      <c r="X15" s="50">
        <f t="shared" si="8"/>
        <v>1.65</v>
      </c>
      <c r="Y15" s="50">
        <f t="shared" si="9"/>
        <v>1.35</v>
      </c>
      <c r="Z15" s="50" t="e">
        <f t="shared" si="10"/>
        <v>#DIV/0!</v>
      </c>
    </row>
    <row r="16" spans="1:26" ht="12.75">
      <c r="A16" s="4">
        <v>3007</v>
      </c>
      <c r="B16" t="s">
        <v>182</v>
      </c>
      <c r="C16" t="s">
        <v>183</v>
      </c>
      <c r="D16" s="1" t="s">
        <v>109</v>
      </c>
      <c r="E16" s="5">
        <f>T!E8</f>
        <v>82.25</v>
      </c>
      <c r="F16" s="25">
        <f>T!F8</f>
        <v>5</v>
      </c>
      <c r="G16" s="5">
        <f t="shared" si="0"/>
        <v>120</v>
      </c>
      <c r="H16" s="5">
        <f t="shared" si="1"/>
        <v>125</v>
      </c>
      <c r="I16" s="5">
        <f>T!H8</f>
        <v>51.47</v>
      </c>
      <c r="J16" s="25"/>
      <c r="K16" s="5">
        <f t="shared" si="2"/>
        <v>100</v>
      </c>
      <c r="L16" s="5">
        <f t="shared" si="3"/>
        <v>100</v>
      </c>
      <c r="M16" s="5">
        <f t="shared" si="4"/>
        <v>133.72</v>
      </c>
      <c r="N16" s="5">
        <f t="shared" si="5"/>
        <v>225</v>
      </c>
      <c r="P16" s="5"/>
      <c r="Q16" s="25"/>
      <c r="R16" s="5">
        <f t="shared" si="11"/>
        <v>120</v>
      </c>
      <c r="S16" s="5">
        <f t="shared" si="12"/>
        <v>120</v>
      </c>
      <c r="X16" s="50">
        <f t="shared" si="8"/>
        <v>2.407294832826748</v>
      </c>
      <c r="Y16" s="50">
        <f t="shared" si="9"/>
        <v>2.622887118709928</v>
      </c>
      <c r="Z16" s="50" t="e">
        <f t="shared" si="10"/>
        <v>#DIV/0!</v>
      </c>
    </row>
  </sheetData>
  <sheetProtection/>
  <mergeCells count="3">
    <mergeCell ref="E3:G3"/>
    <mergeCell ref="H3:J3"/>
    <mergeCell ref="M3:Q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B94"/>
  <sheetViews>
    <sheetView zoomScalePageLayoutView="0" workbookViewId="0" topLeftCell="A1">
      <pane xSplit="3" ySplit="2" topLeftCell="I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9" sqref="C39"/>
    </sheetView>
  </sheetViews>
  <sheetFormatPr defaultColWidth="9.00390625" defaultRowHeight="12.75" outlineLevelRow="1"/>
  <cols>
    <col min="1" max="1" width="11.375" style="0" customWidth="1"/>
    <col min="2" max="2" width="24.625" style="0" bestFit="1" customWidth="1"/>
    <col min="3" max="3" width="31.125" style="0" bestFit="1" customWidth="1"/>
    <col min="5" max="5" width="11.625" style="0" customWidth="1"/>
    <col min="7" max="7" width="12.125" style="0" customWidth="1"/>
    <col min="8" max="8" width="19.00390625" style="0" customWidth="1"/>
    <col min="12" max="12" width="10.25390625" style="0" bestFit="1" customWidth="1"/>
    <col min="13" max="13" width="18.625" style="0" customWidth="1"/>
  </cols>
  <sheetData>
    <row r="1" spans="4:14" ht="12.75">
      <c r="D1" s="75" t="s">
        <v>8</v>
      </c>
      <c r="E1" s="75"/>
      <c r="F1" s="75" t="s">
        <v>9</v>
      </c>
      <c r="G1" s="75"/>
      <c r="J1" s="75" t="s">
        <v>11</v>
      </c>
      <c r="K1" s="75"/>
      <c r="L1" s="75"/>
      <c r="M1" s="75"/>
      <c r="N1" s="75"/>
    </row>
    <row r="2" spans="1:14" ht="24.75" customHeight="1">
      <c r="A2" s="2" t="s">
        <v>0</v>
      </c>
      <c r="B2" s="2" t="s">
        <v>1</v>
      </c>
      <c r="C2" s="2" t="s">
        <v>2</v>
      </c>
      <c r="D2" s="2" t="s">
        <v>18</v>
      </c>
      <c r="E2" s="2" t="s">
        <v>19</v>
      </c>
      <c r="F2" s="2" t="s">
        <v>18</v>
      </c>
      <c r="G2" s="2" t="s">
        <v>19</v>
      </c>
      <c r="H2" s="2" t="s">
        <v>20</v>
      </c>
      <c r="I2" s="2" t="s">
        <v>7</v>
      </c>
      <c r="J2" s="2" t="s">
        <v>12</v>
      </c>
      <c r="K2" s="2" t="s">
        <v>5</v>
      </c>
      <c r="L2" s="2" t="s">
        <v>6</v>
      </c>
      <c r="M2" s="2" t="s">
        <v>20</v>
      </c>
      <c r="N2" s="2" t="s">
        <v>7</v>
      </c>
    </row>
    <row r="3" spans="1:14" s="31" customFormat="1" ht="12.75">
      <c r="A3" s="4"/>
      <c r="B3" s="6" t="s">
        <v>61</v>
      </c>
      <c r="C3"/>
      <c r="D3" s="5"/>
      <c r="E3" s="5">
        <f>SUM(D4:D6)</f>
        <v>141.16</v>
      </c>
      <c r="F3" s="5"/>
      <c r="G3" s="5">
        <f>SUM(F4:F6)</f>
        <v>138.41</v>
      </c>
      <c r="H3" s="5">
        <f>SUM(E3,G3)</f>
        <v>279.57</v>
      </c>
      <c r="I3" s="40">
        <v>2</v>
      </c>
      <c r="J3" s="19">
        <v>85.34</v>
      </c>
      <c r="K3" s="40"/>
      <c r="L3" s="19">
        <f>SUM(J3,K4,K5,K6)</f>
        <v>100.34</v>
      </c>
      <c r="M3" s="19">
        <f>SUM(H3,L3)</f>
        <v>379.90999999999997</v>
      </c>
      <c r="N3" s="40">
        <v>1</v>
      </c>
    </row>
    <row r="4" spans="1:28" s="8" customFormat="1" ht="12.75" outlineLevel="1" collapsed="1">
      <c r="A4" s="56">
        <v>5507</v>
      </c>
      <c r="B4" s="55" t="s">
        <v>103</v>
      </c>
      <c r="C4" s="55" t="s">
        <v>138</v>
      </c>
      <c r="D4" s="57">
        <f>M!G9</f>
        <v>49</v>
      </c>
      <c r="E4" s="57"/>
      <c r="F4" s="57">
        <f>M!J9</f>
        <v>44.6</v>
      </c>
      <c r="G4" s="57"/>
      <c r="H4" s="57"/>
      <c r="I4" s="58"/>
      <c r="J4" s="57"/>
      <c r="K4" s="58">
        <v>5</v>
      </c>
      <c r="L4" s="57"/>
      <c r="M4" s="57"/>
      <c r="N4" s="58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s="13" customFormat="1" ht="12.75" outlineLevel="1">
      <c r="A5" s="52">
        <v>4012</v>
      </c>
      <c r="B5" s="51" t="s">
        <v>120</v>
      </c>
      <c r="C5" s="51" t="s">
        <v>165</v>
      </c>
      <c r="D5" s="53">
        <f>S!G12</f>
        <v>48.38</v>
      </c>
      <c r="E5" s="53"/>
      <c r="F5" s="53">
        <f>S!J12</f>
        <v>58.18</v>
      </c>
      <c r="G5" s="53"/>
      <c r="H5" s="53"/>
      <c r="I5" s="54"/>
      <c r="J5" s="53"/>
      <c r="K5" s="54">
        <v>10</v>
      </c>
      <c r="L5" s="53"/>
      <c r="M5" s="53"/>
      <c r="N5" s="54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s="9" customFormat="1" ht="12.75" outlineLevel="1">
      <c r="A6" s="12">
        <v>4030</v>
      </c>
      <c r="B6" s="13" t="s">
        <v>25</v>
      </c>
      <c r="C6" s="51" t="s">
        <v>50</v>
      </c>
      <c r="D6" s="21">
        <f>S!G29</f>
        <v>43.78</v>
      </c>
      <c r="E6" s="21"/>
      <c r="F6" s="21">
        <f>S!J29</f>
        <v>35.629999999999995</v>
      </c>
      <c r="G6" s="21"/>
      <c r="H6" s="21"/>
      <c r="I6" s="37"/>
      <c r="J6" s="21"/>
      <c r="K6" s="37">
        <v>0</v>
      </c>
      <c r="L6" s="21"/>
      <c r="M6" s="21"/>
      <c r="N6" s="37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s="9" customFormat="1" ht="12.75">
      <c r="A7" s="4"/>
      <c r="B7" s="6" t="s">
        <v>28</v>
      </c>
      <c r="C7"/>
      <c r="D7" s="5"/>
      <c r="E7" s="5">
        <f>SUM(D8:D10)</f>
        <v>164.47</v>
      </c>
      <c r="F7" s="5"/>
      <c r="G7" s="5">
        <f>SUM(F8:F10)</f>
        <v>113.71000000000001</v>
      </c>
      <c r="H7" s="5">
        <f>SUM(E7,G7)</f>
        <v>278.18</v>
      </c>
      <c r="I7" s="25">
        <v>1</v>
      </c>
      <c r="J7" s="5">
        <v>109.35</v>
      </c>
      <c r="K7" s="25"/>
      <c r="L7" s="19">
        <f>SUM(J7,K8,K9,K10)</f>
        <v>119.35</v>
      </c>
      <c r="M7" s="19">
        <f>SUM(H7,L7)</f>
        <v>397.53</v>
      </c>
      <c r="N7" s="25">
        <v>2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s="8" customFormat="1" ht="12.75" outlineLevel="1">
      <c r="A8" s="56">
        <v>5504</v>
      </c>
      <c r="B8" s="55" t="s">
        <v>41</v>
      </c>
      <c r="C8" s="55" t="s">
        <v>135</v>
      </c>
      <c r="D8" s="57">
        <f>M!G6</f>
        <v>44.9</v>
      </c>
      <c r="E8" s="57"/>
      <c r="F8" s="57">
        <f>M!J6</f>
        <v>30.9</v>
      </c>
      <c r="G8" s="57"/>
      <c r="H8" s="57"/>
      <c r="I8" s="58"/>
      <c r="J8" s="57"/>
      <c r="K8" s="58">
        <v>0</v>
      </c>
      <c r="L8" s="57"/>
      <c r="M8" s="57"/>
      <c r="N8" s="58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s="15" customFormat="1" ht="12.75" outlineLevel="1">
      <c r="A9" s="56">
        <v>5514</v>
      </c>
      <c r="B9" s="55" t="s">
        <v>39</v>
      </c>
      <c r="C9" s="55" t="s">
        <v>149</v>
      </c>
      <c r="D9" s="57">
        <f>M!G16</f>
        <v>50.22</v>
      </c>
      <c r="E9" s="57"/>
      <c r="F9" s="57">
        <f>M!J16</f>
        <v>38.72</v>
      </c>
      <c r="G9" s="57"/>
      <c r="H9" s="57"/>
      <c r="I9" s="58"/>
      <c r="J9" s="57"/>
      <c r="K9" s="58">
        <v>0</v>
      </c>
      <c r="L9" s="57"/>
      <c r="M9" s="57"/>
      <c r="N9" s="58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s="15" customFormat="1" ht="12.75" outlineLevel="1">
      <c r="A10" s="12">
        <v>4027</v>
      </c>
      <c r="B10" s="13" t="s">
        <v>175</v>
      </c>
      <c r="C10" s="13" t="s">
        <v>176</v>
      </c>
      <c r="D10" s="21">
        <f>S!G26</f>
        <v>69.35</v>
      </c>
      <c r="E10" s="21"/>
      <c r="F10" s="21">
        <f>S!J26</f>
        <v>44.09</v>
      </c>
      <c r="G10" s="21"/>
      <c r="H10" s="21"/>
      <c r="I10" s="37"/>
      <c r="J10" s="21"/>
      <c r="K10" s="37">
        <v>10</v>
      </c>
      <c r="L10" s="21"/>
      <c r="M10" s="21"/>
      <c r="N10" s="37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s="15" customFormat="1" ht="12.75">
      <c r="A11" s="4"/>
      <c r="B11" s="6" t="s">
        <v>37</v>
      </c>
      <c r="C11"/>
      <c r="D11" s="5"/>
      <c r="E11" s="5">
        <f>SUM(D12:D14)</f>
        <v>164.12</v>
      </c>
      <c r="F11" s="5"/>
      <c r="G11" s="5">
        <f>SUM(F12:F14)</f>
        <v>131.27</v>
      </c>
      <c r="H11" s="5">
        <f>SUM(E11,G11)</f>
        <v>295.39</v>
      </c>
      <c r="I11" s="25">
        <v>3</v>
      </c>
      <c r="J11" s="5">
        <v>99.94</v>
      </c>
      <c r="K11" s="25"/>
      <c r="L11" s="19">
        <f>SUM(J11,K12,K13,K14)</f>
        <v>109.94</v>
      </c>
      <c r="M11" s="19">
        <f>SUM(H11,L11)</f>
        <v>405.33</v>
      </c>
      <c r="N11" s="25">
        <v>3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s="8" customFormat="1" ht="12.75" outlineLevel="1">
      <c r="A12" s="11">
        <v>6511</v>
      </c>
      <c r="B12" s="8" t="s">
        <v>39</v>
      </c>
      <c r="C12" s="8" t="s">
        <v>112</v>
      </c>
      <c r="D12" s="23">
        <f>L!G13</f>
        <v>58.03</v>
      </c>
      <c r="E12" s="23"/>
      <c r="F12" s="23">
        <f>L!J13</f>
        <v>38.31</v>
      </c>
      <c r="G12" s="23"/>
      <c r="H12" s="23"/>
      <c r="I12" s="36"/>
      <c r="J12" s="23"/>
      <c r="K12" s="36">
        <v>0</v>
      </c>
      <c r="L12" s="23"/>
      <c r="M12" s="23"/>
      <c r="N12" s="3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s="9" customFormat="1" ht="12.75" outlineLevel="1" collapsed="1">
      <c r="A13" s="64">
        <v>6513</v>
      </c>
      <c r="B13" s="62" t="s">
        <v>70</v>
      </c>
      <c r="C13" s="8" t="s">
        <v>21</v>
      </c>
      <c r="D13" s="65">
        <f>L!G15</f>
        <v>52.81</v>
      </c>
      <c r="E13" s="65"/>
      <c r="F13" s="65">
        <f>L!J15</f>
        <v>59.15</v>
      </c>
      <c r="G13" s="65"/>
      <c r="H13" s="65"/>
      <c r="I13" s="61"/>
      <c r="J13" s="65"/>
      <c r="K13" s="61">
        <v>0</v>
      </c>
      <c r="L13" s="65"/>
      <c r="M13" s="65"/>
      <c r="N13" s="61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s="13" customFormat="1" ht="12.75" outlineLevel="1">
      <c r="A14" s="12">
        <v>4028</v>
      </c>
      <c r="B14" s="13" t="s">
        <v>41</v>
      </c>
      <c r="C14" s="13" t="s">
        <v>23</v>
      </c>
      <c r="D14" s="21">
        <f>S!G27</f>
        <v>53.28</v>
      </c>
      <c r="E14" s="21"/>
      <c r="F14" s="21">
        <f>S!J27</f>
        <v>33.81</v>
      </c>
      <c r="G14" s="21"/>
      <c r="H14" s="21"/>
      <c r="I14" s="37"/>
      <c r="J14" s="21"/>
      <c r="K14" s="37">
        <v>10</v>
      </c>
      <c r="L14" s="21"/>
      <c r="M14" s="21"/>
      <c r="N14" s="37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s="13" customFormat="1" ht="12.75">
      <c r="A15"/>
      <c r="B15" s="6" t="s">
        <v>113</v>
      </c>
      <c r="C15"/>
      <c r="D15" s="5"/>
      <c r="E15" s="5">
        <f>SUM(D16:D18)</f>
        <v>226.13</v>
      </c>
      <c r="F15" s="5"/>
      <c r="G15" s="5">
        <f>SUM(F16:F18)</f>
        <v>113.5</v>
      </c>
      <c r="H15" s="5">
        <f>SUM(E15,G15)</f>
        <v>339.63</v>
      </c>
      <c r="I15">
        <v>6</v>
      </c>
      <c r="J15" s="5">
        <v>74.56</v>
      </c>
      <c r="K15" s="25"/>
      <c r="L15" s="19">
        <f>SUM(J15,K16,K17,K18)</f>
        <v>74.56</v>
      </c>
      <c r="M15" s="19">
        <f>SUM(H15,L15)</f>
        <v>414.19</v>
      </c>
      <c r="N15">
        <v>4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s="8" customFormat="1" ht="12.75" outlineLevel="1">
      <c r="A16" s="64">
        <v>6512</v>
      </c>
      <c r="B16" s="62" t="s">
        <v>56</v>
      </c>
      <c r="C16" s="62" t="s">
        <v>91</v>
      </c>
      <c r="D16" s="65">
        <f>L!G14</f>
        <v>120</v>
      </c>
      <c r="E16" s="23"/>
      <c r="F16" s="65">
        <f>L!J14</f>
        <v>38.5</v>
      </c>
      <c r="G16" s="23"/>
      <c r="H16" s="23"/>
      <c r="I16" s="62"/>
      <c r="J16" s="65"/>
      <c r="K16" s="61">
        <v>0</v>
      </c>
      <c r="L16" s="23"/>
      <c r="M16" s="23"/>
      <c r="N16" s="62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s="9" customFormat="1" ht="12.75" outlineLevel="1">
      <c r="A17" s="64">
        <v>6527</v>
      </c>
      <c r="B17" s="62" t="s">
        <v>97</v>
      </c>
      <c r="C17" s="62" t="s">
        <v>131</v>
      </c>
      <c r="D17" s="65">
        <f>L!G29</f>
        <v>60.13</v>
      </c>
      <c r="E17" s="23"/>
      <c r="F17" s="65">
        <f>L!J29</f>
        <v>42.53</v>
      </c>
      <c r="G17" s="23"/>
      <c r="H17" s="23"/>
      <c r="I17" s="62"/>
      <c r="J17" s="65"/>
      <c r="K17" s="61">
        <v>0</v>
      </c>
      <c r="L17" s="23"/>
      <c r="M17" s="23"/>
      <c r="N17" s="62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s="13" customFormat="1" ht="12.75" outlineLevel="1" collapsed="1">
      <c r="A18" s="66">
        <v>3013</v>
      </c>
      <c r="B18" s="15" t="s">
        <v>46</v>
      </c>
      <c r="C18" s="15" t="s">
        <v>60</v>
      </c>
      <c r="D18" s="59">
        <f>T!G13</f>
        <v>46</v>
      </c>
      <c r="E18" s="22"/>
      <c r="F18" s="59">
        <f>T!J13</f>
        <v>32.47</v>
      </c>
      <c r="G18" s="22"/>
      <c r="H18" s="22"/>
      <c r="I18" s="60"/>
      <c r="J18" s="59"/>
      <c r="K18" s="67">
        <v>0</v>
      </c>
      <c r="L18" s="22"/>
      <c r="M18" s="22"/>
      <c r="N18" s="60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s="9" customFormat="1" ht="12.75">
      <c r="A19" s="4"/>
      <c r="B19" s="6" t="s">
        <v>64</v>
      </c>
      <c r="C19"/>
      <c r="D19" s="5"/>
      <c r="E19" s="5">
        <f>SUM(D20:D22)</f>
        <v>211.76</v>
      </c>
      <c r="F19" s="5"/>
      <c r="G19" s="5">
        <f>SUM(F20:F22)</f>
        <v>127.21000000000001</v>
      </c>
      <c r="H19" s="5">
        <f>SUM(E19,G19)</f>
        <v>338.97</v>
      </c>
      <c r="I19">
        <v>5</v>
      </c>
      <c r="J19" s="5">
        <v>96.35</v>
      </c>
      <c r="K19" s="25"/>
      <c r="L19" s="19">
        <f>SUM(J19,K20,K21,K22)</f>
        <v>106.35</v>
      </c>
      <c r="M19" s="19">
        <f>SUM(H19,L19)</f>
        <v>445.32000000000005</v>
      </c>
      <c r="N19">
        <v>5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s="9" customFormat="1" ht="12.75" outlineLevel="1">
      <c r="A20" s="56">
        <v>5505</v>
      </c>
      <c r="B20" s="55" t="s">
        <v>22</v>
      </c>
      <c r="C20" s="55" t="s">
        <v>136</v>
      </c>
      <c r="D20" s="57">
        <f>M!G7</f>
        <v>43.6</v>
      </c>
      <c r="E20" s="57"/>
      <c r="F20" s="57">
        <f>M!J7</f>
        <v>35.78</v>
      </c>
      <c r="G20" s="57"/>
      <c r="H20" s="57"/>
      <c r="I20" s="55"/>
      <c r="J20" s="57"/>
      <c r="K20" s="58">
        <v>0</v>
      </c>
      <c r="L20" s="57"/>
      <c r="M20" s="57"/>
      <c r="N20" s="55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s="15" customFormat="1" ht="12.75" outlineLevel="1">
      <c r="A21" s="56">
        <v>5513</v>
      </c>
      <c r="B21" s="55" t="s">
        <v>126</v>
      </c>
      <c r="C21" s="55" t="s">
        <v>148</v>
      </c>
      <c r="D21" s="57">
        <f>M!G15</f>
        <v>120</v>
      </c>
      <c r="E21" s="57"/>
      <c r="F21" s="57">
        <f>M!J15</f>
        <v>49.53</v>
      </c>
      <c r="G21" s="57"/>
      <c r="H21" s="57"/>
      <c r="I21" s="55"/>
      <c r="J21" s="57"/>
      <c r="K21" s="58">
        <v>5</v>
      </c>
      <c r="L21" s="57"/>
      <c r="M21" s="57"/>
      <c r="N21" s="55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s="15" customFormat="1" ht="12.75" outlineLevel="1">
      <c r="A22" s="52">
        <v>4011</v>
      </c>
      <c r="B22" s="51" t="s">
        <v>42</v>
      </c>
      <c r="C22" s="51" t="s">
        <v>164</v>
      </c>
      <c r="D22" s="53">
        <f>S!G11</f>
        <v>48.16</v>
      </c>
      <c r="E22" s="53"/>
      <c r="F22" s="53">
        <f>S!J11</f>
        <v>41.9</v>
      </c>
      <c r="G22" s="53"/>
      <c r="H22" s="53"/>
      <c r="I22" s="51"/>
      <c r="J22" s="53"/>
      <c r="K22" s="54">
        <v>5</v>
      </c>
      <c r="L22" s="53"/>
      <c r="M22" s="53"/>
      <c r="N22" s="51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ht="12.75">
      <c r="A23" s="4"/>
      <c r="B23" s="6" t="s">
        <v>150</v>
      </c>
      <c r="D23" s="5"/>
      <c r="E23" s="5">
        <f>SUM(D24:D26)</f>
        <v>233.56</v>
      </c>
      <c r="F23" s="5"/>
      <c r="G23" s="5">
        <f>SUM(F24:F26)</f>
        <v>109.38</v>
      </c>
      <c r="H23" s="5">
        <f>SUM(E23,G23)</f>
        <v>342.94</v>
      </c>
      <c r="I23">
        <v>7</v>
      </c>
      <c r="J23" s="5">
        <v>94.1</v>
      </c>
      <c r="K23" s="25"/>
      <c r="L23" s="19">
        <f>SUM(J23,K24,K25,K26)</f>
        <v>114.1</v>
      </c>
      <c r="M23" s="19">
        <f>SUM(H23,L23)</f>
        <v>457.03999999999996</v>
      </c>
      <c r="N23">
        <v>6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s="9" customFormat="1" ht="12.75" outlineLevel="1">
      <c r="A24" s="56">
        <v>5515</v>
      </c>
      <c r="B24" s="55" t="s">
        <v>126</v>
      </c>
      <c r="C24" s="55" t="s">
        <v>198</v>
      </c>
      <c r="D24" s="57">
        <f>M!G17</f>
        <v>54.28</v>
      </c>
      <c r="E24" s="57"/>
      <c r="F24" s="57">
        <f>M!J17</f>
        <v>28.97</v>
      </c>
      <c r="G24" s="57"/>
      <c r="H24" s="57"/>
      <c r="I24" s="55"/>
      <c r="J24" s="57"/>
      <c r="K24" s="58">
        <v>10</v>
      </c>
      <c r="L24" s="57"/>
      <c r="M24" s="57"/>
      <c r="N24" s="55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9" customFormat="1" ht="12.75" outlineLevel="1">
      <c r="A25" s="56">
        <v>5520</v>
      </c>
      <c r="B25" s="55" t="s">
        <v>140</v>
      </c>
      <c r="C25" s="55" t="s">
        <v>156</v>
      </c>
      <c r="D25" s="57">
        <f>M!G22</f>
        <v>59.28</v>
      </c>
      <c r="E25" s="57"/>
      <c r="F25" s="57">
        <f>M!J22</f>
        <v>47.72</v>
      </c>
      <c r="G25" s="57"/>
      <c r="H25" s="57"/>
      <c r="I25" s="55"/>
      <c r="J25" s="57"/>
      <c r="K25" s="58">
        <v>5</v>
      </c>
      <c r="L25" s="57"/>
      <c r="M25" s="57"/>
      <c r="N25" s="55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15" customFormat="1" ht="12.75" outlineLevel="1">
      <c r="A26" s="52">
        <v>4024</v>
      </c>
      <c r="B26" s="51" t="s">
        <v>22</v>
      </c>
      <c r="C26" s="51" t="s">
        <v>17</v>
      </c>
      <c r="D26" s="53">
        <f>S!G23</f>
        <v>120</v>
      </c>
      <c r="E26" s="53"/>
      <c r="F26" s="53">
        <f>S!J23</f>
        <v>32.69</v>
      </c>
      <c r="G26" s="53"/>
      <c r="H26" s="53"/>
      <c r="I26" s="51"/>
      <c r="J26" s="53"/>
      <c r="K26" s="54">
        <v>5</v>
      </c>
      <c r="L26" s="53"/>
      <c r="M26" s="53"/>
      <c r="N26" s="51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14" ht="12.75">
      <c r="A27" s="4"/>
      <c r="B27" s="6" t="s">
        <v>195</v>
      </c>
      <c r="D27" s="5"/>
      <c r="E27" s="5">
        <f>SUM(D28:D30)</f>
        <v>241.91</v>
      </c>
      <c r="F27" s="5"/>
      <c r="G27" s="5">
        <f>SUM(F28:F30)</f>
        <v>116</v>
      </c>
      <c r="H27" s="5">
        <f>SUM(E27,G27)</f>
        <v>357.90999999999997</v>
      </c>
      <c r="I27" s="40">
        <v>8</v>
      </c>
      <c r="J27" s="19">
        <v>101.71</v>
      </c>
      <c r="K27" s="40"/>
      <c r="L27" s="19">
        <f>SUM(J27,K28,K29,K30)</f>
        <v>131.70999999999998</v>
      </c>
      <c r="M27" s="19">
        <f>SUM(H27,L27)</f>
        <v>489.61999999999995</v>
      </c>
      <c r="N27" s="40">
        <v>7</v>
      </c>
    </row>
    <row r="28" spans="1:14" ht="12.75" outlineLevel="1">
      <c r="A28" s="11">
        <v>6509</v>
      </c>
      <c r="B28" s="8" t="s">
        <v>94</v>
      </c>
      <c r="C28" s="8" t="s">
        <v>110</v>
      </c>
      <c r="D28" s="23">
        <f>L!G11</f>
        <v>61.44</v>
      </c>
      <c r="E28" s="23"/>
      <c r="F28" s="23">
        <f>L!J11</f>
        <v>37.13</v>
      </c>
      <c r="G28" s="23"/>
      <c r="H28" s="23"/>
      <c r="I28" s="36"/>
      <c r="J28" s="23"/>
      <c r="K28" s="36">
        <v>10</v>
      </c>
      <c r="L28" s="23"/>
      <c r="M28" s="23"/>
      <c r="N28" s="36"/>
    </row>
    <row r="29" spans="1:14" ht="12.75" outlineLevel="1">
      <c r="A29" s="64">
        <v>6526</v>
      </c>
      <c r="B29" s="62" t="s">
        <v>129</v>
      </c>
      <c r="C29" s="62" t="s">
        <v>130</v>
      </c>
      <c r="D29" s="65">
        <f>L!G28</f>
        <v>60.47</v>
      </c>
      <c r="E29" s="65"/>
      <c r="F29" s="65">
        <f>L!J28</f>
        <v>44.25</v>
      </c>
      <c r="G29" s="65"/>
      <c r="H29" s="65"/>
      <c r="I29" s="61"/>
      <c r="J29" s="65"/>
      <c r="K29" s="61">
        <v>0</v>
      </c>
      <c r="L29" s="65"/>
      <c r="M29" s="65"/>
      <c r="N29" s="61"/>
    </row>
    <row r="30" spans="1:14" ht="12.75" outlineLevel="1">
      <c r="A30" s="12">
        <v>4013</v>
      </c>
      <c r="B30" s="18" t="s">
        <v>122</v>
      </c>
      <c r="C30" s="18" t="s">
        <v>166</v>
      </c>
      <c r="D30" s="21">
        <f>S!G13</f>
        <v>120</v>
      </c>
      <c r="E30" s="21"/>
      <c r="F30" s="21">
        <f>S!J13</f>
        <v>34.620000000000005</v>
      </c>
      <c r="G30" s="21"/>
      <c r="H30" s="21"/>
      <c r="I30" s="37"/>
      <c r="J30" s="21"/>
      <c r="K30" s="37">
        <v>20</v>
      </c>
      <c r="L30" s="21"/>
      <c r="M30" s="21"/>
      <c r="N30" s="37"/>
    </row>
    <row r="31" spans="1:14" ht="12.75">
      <c r="A31" s="4"/>
      <c r="B31" s="6" t="s">
        <v>128</v>
      </c>
      <c r="D31" s="5"/>
      <c r="E31" s="5">
        <f>SUM(D32:D34)</f>
        <v>217.97</v>
      </c>
      <c r="F31" s="5"/>
      <c r="G31" s="5">
        <f>SUM(F32:F34)</f>
        <v>142</v>
      </c>
      <c r="H31" s="5">
        <f>SUM(E31,G31)</f>
        <v>359.97</v>
      </c>
      <c r="I31">
        <v>9</v>
      </c>
      <c r="J31" s="5">
        <v>91.9</v>
      </c>
      <c r="K31" s="25"/>
      <c r="L31" s="19">
        <f>SUM(J31,K32,K33,K34)</f>
        <v>211.9</v>
      </c>
      <c r="M31" s="19">
        <f>SUM(H31,L31)</f>
        <v>571.87</v>
      </c>
      <c r="N31">
        <v>8</v>
      </c>
    </row>
    <row r="32" spans="1:14" ht="12.75" outlineLevel="1">
      <c r="A32" s="64">
        <v>6524</v>
      </c>
      <c r="B32" s="62" t="s">
        <v>126</v>
      </c>
      <c r="C32" s="62" t="s">
        <v>127</v>
      </c>
      <c r="D32" s="65">
        <f>L!G26</f>
        <v>67.69</v>
      </c>
      <c r="E32" s="23"/>
      <c r="F32" s="65">
        <f>L!J26</f>
        <v>32.31</v>
      </c>
      <c r="G32" s="23"/>
      <c r="H32" s="23"/>
      <c r="I32" s="62"/>
      <c r="J32" s="65"/>
      <c r="K32" s="61">
        <v>120</v>
      </c>
      <c r="L32" s="23"/>
      <c r="M32" s="23"/>
      <c r="N32" s="62"/>
    </row>
    <row r="33" spans="1:14" ht="12.75" outlineLevel="1">
      <c r="A33" s="66">
        <v>3005</v>
      </c>
      <c r="B33" s="60" t="s">
        <v>140</v>
      </c>
      <c r="C33" s="60" t="s">
        <v>181</v>
      </c>
      <c r="D33" s="59">
        <f>T!G7</f>
        <v>93.97</v>
      </c>
      <c r="E33" s="59"/>
      <c r="F33" s="59">
        <f>T!J7</f>
        <v>63.72</v>
      </c>
      <c r="G33" s="59"/>
      <c r="H33" s="59"/>
      <c r="I33" s="60"/>
      <c r="J33" s="59"/>
      <c r="K33" s="67">
        <v>0</v>
      </c>
      <c r="L33" s="59"/>
      <c r="M33" s="59"/>
      <c r="N33" s="60"/>
    </row>
    <row r="34" spans="1:14" ht="12.75" outlineLevel="1">
      <c r="A34" s="66">
        <v>3012</v>
      </c>
      <c r="B34" s="60" t="s">
        <v>22</v>
      </c>
      <c r="C34" s="60" t="s">
        <v>185</v>
      </c>
      <c r="D34" s="59">
        <f>T!G12</f>
        <v>56.31</v>
      </c>
      <c r="E34" s="22"/>
      <c r="F34" s="59">
        <f>T!J12</f>
        <v>45.97</v>
      </c>
      <c r="G34" s="22"/>
      <c r="H34" s="22"/>
      <c r="I34" s="60"/>
      <c r="J34" s="59"/>
      <c r="K34" s="67">
        <v>0</v>
      </c>
      <c r="L34" s="22"/>
      <c r="M34" s="22"/>
      <c r="N34" s="60"/>
    </row>
    <row r="35" spans="2:14" ht="12.75">
      <c r="B35" s="6" t="s">
        <v>43</v>
      </c>
      <c r="D35" s="5"/>
      <c r="E35" s="5">
        <f>SUM(D36:D38)</f>
        <v>175.79</v>
      </c>
      <c r="F35" s="5"/>
      <c r="G35" s="5">
        <f>SUM(F36:F38)</f>
        <v>184.85</v>
      </c>
      <c r="H35" s="5">
        <f>SUM(E35,G35)</f>
        <v>360.64</v>
      </c>
      <c r="I35" s="25">
        <v>10</v>
      </c>
      <c r="J35" s="5">
        <v>100.63</v>
      </c>
      <c r="K35" s="25"/>
      <c r="L35" s="19">
        <f>SUM(J35,K36,K37,K38)</f>
        <v>240.63</v>
      </c>
      <c r="M35" s="19">
        <f>SUM(H35,L35)</f>
        <v>601.27</v>
      </c>
      <c r="N35" s="25">
        <v>9</v>
      </c>
    </row>
    <row r="36" spans="1:14" ht="12.75" outlineLevel="1">
      <c r="A36" s="11">
        <v>6505</v>
      </c>
      <c r="B36" s="8" t="s">
        <v>103</v>
      </c>
      <c r="C36" s="8" t="s">
        <v>104</v>
      </c>
      <c r="D36" s="65">
        <f>L!G7</f>
        <v>50.44</v>
      </c>
      <c r="E36" s="65"/>
      <c r="F36" s="65">
        <f>L!J7</f>
        <v>39.25</v>
      </c>
      <c r="G36" s="65"/>
      <c r="H36" s="65"/>
      <c r="I36" s="61"/>
      <c r="J36" s="65"/>
      <c r="K36" s="61">
        <v>120</v>
      </c>
      <c r="L36" s="65"/>
      <c r="M36" s="65"/>
      <c r="N36" s="61"/>
    </row>
    <row r="37" spans="1:14" ht="12.75" outlineLevel="1">
      <c r="A37" s="64">
        <v>6518</v>
      </c>
      <c r="B37" s="62" t="s">
        <v>120</v>
      </c>
      <c r="C37" s="62" t="s">
        <v>121</v>
      </c>
      <c r="D37" s="65">
        <f>L!G20</f>
        <v>59.41</v>
      </c>
      <c r="E37" s="65"/>
      <c r="F37" s="65">
        <f>L!J20</f>
        <v>100</v>
      </c>
      <c r="G37" s="65"/>
      <c r="H37" s="65"/>
      <c r="I37" s="61"/>
      <c r="J37" s="65"/>
      <c r="K37" s="61">
        <v>20</v>
      </c>
      <c r="L37" s="65"/>
      <c r="M37" s="65"/>
      <c r="N37" s="61"/>
    </row>
    <row r="38" spans="1:14" ht="12.75" outlineLevel="1">
      <c r="A38" s="14">
        <v>3004</v>
      </c>
      <c r="B38" s="15" t="s">
        <v>51</v>
      </c>
      <c r="C38" s="15" t="s">
        <v>80</v>
      </c>
      <c r="D38" s="22">
        <f>T!G6</f>
        <v>65.94</v>
      </c>
      <c r="E38" s="22"/>
      <c r="F38" s="22">
        <f>T!J6</f>
        <v>45.6</v>
      </c>
      <c r="G38" s="22"/>
      <c r="H38" s="22"/>
      <c r="I38" s="39"/>
      <c r="J38" s="22"/>
      <c r="K38" s="39">
        <v>0</v>
      </c>
      <c r="L38" s="22"/>
      <c r="M38" s="22"/>
      <c r="N38" s="39"/>
    </row>
    <row r="39" spans="1:28" s="13" customFormat="1" ht="12.75">
      <c r="A39" s="4"/>
      <c r="B39" s="6" t="s">
        <v>137</v>
      </c>
      <c r="C39"/>
      <c r="D39" s="5"/>
      <c r="E39" s="5">
        <f>SUM(D40:D42)</f>
        <v>164.44</v>
      </c>
      <c r="F39" s="5"/>
      <c r="G39" s="5">
        <f>SUM(F40:F42)</f>
        <v>162.26</v>
      </c>
      <c r="H39" s="5">
        <f>SUM(E39,G39)</f>
        <v>326.7</v>
      </c>
      <c r="I39" s="69">
        <v>4</v>
      </c>
      <c r="J39" s="19">
        <v>131.97</v>
      </c>
      <c r="K39" s="40"/>
      <c r="L39" s="19">
        <f>SUM(J39,K40,K41,K42)</f>
        <v>491.97</v>
      </c>
      <c r="M39" s="19">
        <f>SUM(H39,L39)</f>
        <v>818.6700000000001</v>
      </c>
      <c r="N39" s="69">
        <v>10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s="8" customFormat="1" ht="12.75" outlineLevel="1">
      <c r="A40" s="10">
        <v>5506</v>
      </c>
      <c r="B40" s="55" t="s">
        <v>70</v>
      </c>
      <c r="C40" s="55" t="s">
        <v>83</v>
      </c>
      <c r="D40" s="20">
        <f>M!G8</f>
        <v>70.37</v>
      </c>
      <c r="E40" s="20"/>
      <c r="F40" s="20">
        <f>M!J8</f>
        <v>100</v>
      </c>
      <c r="G40" s="57"/>
      <c r="H40" s="57"/>
      <c r="I40" s="38"/>
      <c r="J40" s="20"/>
      <c r="K40" s="38">
        <v>120</v>
      </c>
      <c r="L40" s="20"/>
      <c r="M40" s="20"/>
      <c r="N40" s="38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s="9" customFormat="1" ht="12.75" outlineLevel="1">
      <c r="A41" s="12">
        <v>4005</v>
      </c>
      <c r="B41" s="13" t="s">
        <v>41</v>
      </c>
      <c r="C41" s="13" t="s">
        <v>67</v>
      </c>
      <c r="D41" s="21">
        <f>S!G5</f>
        <v>50.13</v>
      </c>
      <c r="E41" s="21"/>
      <c r="F41" s="21">
        <f>S!J5</f>
        <v>31.66</v>
      </c>
      <c r="G41" s="21"/>
      <c r="H41" s="53"/>
      <c r="I41" s="37"/>
      <c r="J41" s="21"/>
      <c r="K41" s="37">
        <v>120</v>
      </c>
      <c r="L41" s="21"/>
      <c r="M41" s="21"/>
      <c r="N41" s="37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s="13" customFormat="1" ht="12.75" outlineLevel="1" collapsed="1">
      <c r="A42" s="12">
        <v>4029</v>
      </c>
      <c r="B42" s="13" t="s">
        <v>39</v>
      </c>
      <c r="C42" s="13" t="s">
        <v>40</v>
      </c>
      <c r="D42" s="21">
        <f>S!G28</f>
        <v>43.94</v>
      </c>
      <c r="E42" s="21"/>
      <c r="F42" s="21">
        <f>S!J28</f>
        <v>30.6</v>
      </c>
      <c r="G42" s="21"/>
      <c r="H42" s="53"/>
      <c r="I42" s="37"/>
      <c r="J42" s="21"/>
      <c r="K42" s="37">
        <v>120</v>
      </c>
      <c r="L42" s="21"/>
      <c r="M42" s="21"/>
      <c r="N42" s="37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s="9" customFormat="1" ht="12.75">
      <c r="A43" s="4"/>
      <c r="B43" s="6" t="s">
        <v>63</v>
      </c>
      <c r="C43"/>
      <c r="D43" s="5"/>
      <c r="E43" s="5">
        <f>SUM(D44:D46)</f>
        <v>292.75</v>
      </c>
      <c r="F43" s="5"/>
      <c r="G43" s="5">
        <f>SUM(F44:F46)</f>
        <v>109.75</v>
      </c>
      <c r="H43" s="5">
        <f>SUM(E43,G43)</f>
        <v>402.5</v>
      </c>
      <c r="I43" s="70">
        <v>11</v>
      </c>
      <c r="J43" s="46"/>
      <c r="K43" s="44"/>
      <c r="L43" s="46">
        <f>SUM(J43,K44,K45,K46)</f>
        <v>0</v>
      </c>
      <c r="M43" s="46">
        <f>SUM(H43,L43)</f>
        <v>402.5</v>
      </c>
      <c r="N43" s="41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s="9" customFormat="1" ht="12.75" outlineLevel="1">
      <c r="A44" s="11">
        <v>6523</v>
      </c>
      <c r="B44" s="8" t="s">
        <v>42</v>
      </c>
      <c r="C44" s="8" t="s">
        <v>45</v>
      </c>
      <c r="D44" s="23">
        <f>L!G25</f>
        <v>120</v>
      </c>
      <c r="E44" s="23"/>
      <c r="F44" s="23">
        <f>L!J25</f>
        <v>30.06</v>
      </c>
      <c r="G44" s="23"/>
      <c r="H44" s="23"/>
      <c r="I44" s="71"/>
      <c r="J44" s="23"/>
      <c r="K44" s="36"/>
      <c r="L44" s="23"/>
      <c r="M44" s="23"/>
      <c r="N44" s="42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28" s="15" customFormat="1" ht="12.75" outlineLevel="1">
      <c r="A45" s="12">
        <v>4006</v>
      </c>
      <c r="B45" s="13" t="s">
        <v>22</v>
      </c>
      <c r="C45" s="13" t="s">
        <v>26</v>
      </c>
      <c r="D45" s="21">
        <f>S!G6</f>
        <v>52.75</v>
      </c>
      <c r="E45" s="21"/>
      <c r="F45" s="21">
        <f>S!J6</f>
        <v>44.22</v>
      </c>
      <c r="G45" s="21"/>
      <c r="H45" s="21"/>
      <c r="I45" s="72"/>
      <c r="J45" s="21"/>
      <c r="K45" s="37"/>
      <c r="L45" s="21"/>
      <c r="M45" s="21"/>
      <c r="N45" s="43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s="15" customFormat="1" ht="12.75" outlineLevel="1">
      <c r="A46" s="12">
        <v>4014</v>
      </c>
      <c r="B46" s="18" t="s">
        <v>126</v>
      </c>
      <c r="C46" s="18" t="s">
        <v>167</v>
      </c>
      <c r="D46" s="21">
        <f>S!G14</f>
        <v>120</v>
      </c>
      <c r="E46" s="21"/>
      <c r="F46" s="21">
        <f>S!J14</f>
        <v>35.47</v>
      </c>
      <c r="G46" s="21"/>
      <c r="H46" s="21"/>
      <c r="I46" s="72"/>
      <c r="J46" s="21"/>
      <c r="K46" s="37"/>
      <c r="L46" s="21"/>
      <c r="M46" s="21"/>
      <c r="N46" s="43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1:28" ht="12.75">
      <c r="A47" s="4"/>
      <c r="B47" s="6" t="s">
        <v>200</v>
      </c>
      <c r="D47" s="5"/>
      <c r="E47" s="5">
        <f>SUM(D48:D50)</f>
        <v>230.25</v>
      </c>
      <c r="F47" s="5"/>
      <c r="G47" s="5">
        <f>SUM(F48:F50)</f>
        <v>172.43</v>
      </c>
      <c r="H47" s="5">
        <f>SUM(E47,G47)</f>
        <v>402.68</v>
      </c>
      <c r="I47" s="69">
        <v>12</v>
      </c>
      <c r="J47" s="19"/>
      <c r="K47" s="40"/>
      <c r="L47" s="19">
        <f>SUM(J47,K48,K49,K50)</f>
        <v>0</v>
      </c>
      <c r="M47" s="19">
        <f>SUM(H47,L47)</f>
        <v>402.68</v>
      </c>
      <c r="N47" s="41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1:28" s="8" customFormat="1" ht="12.75" outlineLevel="1">
      <c r="A48" s="11">
        <v>6520</v>
      </c>
      <c r="B48" s="8" t="s">
        <v>88</v>
      </c>
      <c r="C48" s="8" t="s">
        <v>89</v>
      </c>
      <c r="D48" s="23">
        <f>L!G22</f>
        <v>120</v>
      </c>
      <c r="E48" s="23"/>
      <c r="F48" s="23">
        <f>L!J22</f>
        <v>35.21</v>
      </c>
      <c r="G48" s="23"/>
      <c r="H48" s="23"/>
      <c r="I48" s="71"/>
      <c r="J48" s="23"/>
      <c r="K48" s="36"/>
      <c r="L48" s="23"/>
      <c r="M48" s="23"/>
      <c r="N48" s="3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</row>
    <row r="49" spans="1:28" s="13" customFormat="1" ht="12.75" outlineLevel="1">
      <c r="A49" s="11">
        <v>6522</v>
      </c>
      <c r="B49" s="62" t="s">
        <v>124</v>
      </c>
      <c r="C49" s="62" t="s">
        <v>125</v>
      </c>
      <c r="D49" s="65">
        <f>L!G24</f>
        <v>65.43</v>
      </c>
      <c r="E49" s="65"/>
      <c r="F49" s="65">
        <f>L!J24</f>
        <v>100</v>
      </c>
      <c r="G49" s="65"/>
      <c r="H49" s="65"/>
      <c r="I49" s="73"/>
      <c r="J49" s="65"/>
      <c r="K49" s="61"/>
      <c r="L49" s="65"/>
      <c r="M49" s="65"/>
      <c r="N49" s="61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1:28" s="13" customFormat="1" ht="12.75" outlineLevel="1">
      <c r="A50" s="12">
        <v>4017</v>
      </c>
      <c r="B50" s="13" t="s">
        <v>54</v>
      </c>
      <c r="C50" s="13" t="s">
        <v>55</v>
      </c>
      <c r="D50" s="21">
        <f>S!G17</f>
        <v>44.82</v>
      </c>
      <c r="E50" s="21"/>
      <c r="F50" s="21">
        <f>S!J17</f>
        <v>37.22</v>
      </c>
      <c r="G50" s="21"/>
      <c r="H50" s="21"/>
      <c r="I50" s="72"/>
      <c r="J50" s="21"/>
      <c r="K50" s="37"/>
      <c r="L50" s="21"/>
      <c r="M50" s="21"/>
      <c r="N50" s="37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1:28" ht="12.75">
      <c r="A51" s="45"/>
      <c r="B51" s="6" t="s">
        <v>84</v>
      </c>
      <c r="C51" s="7"/>
      <c r="D51" s="35"/>
      <c r="E51" s="35">
        <f>SUM(D52:D54)</f>
        <v>290.69</v>
      </c>
      <c r="F51" s="35"/>
      <c r="G51" s="35">
        <f>SUM(F52:F54)</f>
        <v>122.9</v>
      </c>
      <c r="H51" s="35">
        <f>SUM(E51,G51)</f>
        <v>413.59000000000003</v>
      </c>
      <c r="I51" s="69">
        <v>13</v>
      </c>
      <c r="J51" s="19"/>
      <c r="K51" s="40"/>
      <c r="L51" s="19">
        <f>SUM(J51,K52,K53,K54)</f>
        <v>0</v>
      </c>
      <c r="M51" s="19">
        <f>SUM(H51,L51)</f>
        <v>413.59000000000003</v>
      </c>
      <c r="N51" s="41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1:28" s="9" customFormat="1" ht="12.75" outlineLevel="1">
      <c r="A52" s="11">
        <v>6502</v>
      </c>
      <c r="B52" s="62" t="s">
        <v>76</v>
      </c>
      <c r="C52" s="62" t="s">
        <v>99</v>
      </c>
      <c r="D52" s="23">
        <f>L!G4</f>
        <v>120</v>
      </c>
      <c r="E52" s="23"/>
      <c r="F52" s="23">
        <f>L!J4</f>
        <v>31.43</v>
      </c>
      <c r="G52" s="23"/>
      <c r="H52" s="23"/>
      <c r="I52" s="61"/>
      <c r="J52" s="23"/>
      <c r="K52" s="36"/>
      <c r="L52" s="23"/>
      <c r="M52" s="23"/>
      <c r="N52" s="3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1:28" s="9" customFormat="1" ht="12.75" outlineLevel="1">
      <c r="A53" s="12">
        <v>4019</v>
      </c>
      <c r="B53" s="13" t="s">
        <v>52</v>
      </c>
      <c r="C53" s="13" t="s">
        <v>62</v>
      </c>
      <c r="D53" s="21">
        <f>S!G18</f>
        <v>50.69</v>
      </c>
      <c r="E53" s="21"/>
      <c r="F53" s="21">
        <f>S!J18</f>
        <v>46.53</v>
      </c>
      <c r="G53" s="21"/>
      <c r="H53" s="21"/>
      <c r="I53" s="37"/>
      <c r="J53" s="21"/>
      <c r="K53" s="37"/>
      <c r="L53" s="21"/>
      <c r="M53" s="21"/>
      <c r="N53" s="37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1:28" s="15" customFormat="1" ht="12.75" outlineLevel="1">
      <c r="A54" s="12">
        <v>4025</v>
      </c>
      <c r="B54" s="13" t="s">
        <v>108</v>
      </c>
      <c r="C54" s="13" t="s">
        <v>194</v>
      </c>
      <c r="D54" s="21">
        <f>S!G24</f>
        <v>120</v>
      </c>
      <c r="E54" s="21"/>
      <c r="F54" s="21">
        <f>S!J24</f>
        <v>44.94</v>
      </c>
      <c r="G54" s="21"/>
      <c r="H54" s="21"/>
      <c r="I54" s="37"/>
      <c r="J54" s="21"/>
      <c r="K54" s="37"/>
      <c r="L54" s="21"/>
      <c r="M54" s="21"/>
      <c r="N54" s="37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1:14" ht="12.75">
      <c r="A55" s="4"/>
      <c r="B55" s="63" t="s">
        <v>188</v>
      </c>
      <c r="D55" s="5"/>
      <c r="E55" s="5">
        <f>SUM(D56:D58)</f>
        <v>294</v>
      </c>
      <c r="F55" s="5"/>
      <c r="G55" s="5">
        <f>SUM(F56:F58)</f>
        <v>127.78</v>
      </c>
      <c r="H55" s="5">
        <f>SUM(E55,G55)</f>
        <v>421.78</v>
      </c>
      <c r="I55" s="40">
        <v>14</v>
      </c>
      <c r="J55" s="19"/>
      <c r="K55" s="40"/>
      <c r="L55" s="19">
        <f>SUM(J55,K56,K57,K58)</f>
        <v>0</v>
      </c>
      <c r="M55" s="19">
        <f>SUM(H55,L55)</f>
        <v>421.78</v>
      </c>
      <c r="N55" s="40"/>
    </row>
    <row r="56" spans="1:14" ht="12.75" outlineLevel="1">
      <c r="A56" s="11">
        <v>6503</v>
      </c>
      <c r="B56" s="17" t="s">
        <v>25</v>
      </c>
      <c r="C56" s="17" t="s">
        <v>100</v>
      </c>
      <c r="D56" s="23">
        <f>L!G5</f>
        <v>120</v>
      </c>
      <c r="E56" s="23"/>
      <c r="F56" s="23">
        <f>L!J5</f>
        <v>54.06</v>
      </c>
      <c r="G56" s="23"/>
      <c r="H56" s="23"/>
      <c r="I56" s="36"/>
      <c r="J56" s="23"/>
      <c r="K56" s="36"/>
      <c r="L56" s="23"/>
      <c r="M56" s="23"/>
      <c r="N56" s="36"/>
    </row>
    <row r="57" spans="1:14" ht="12.75" outlineLevel="1">
      <c r="A57" s="14">
        <v>3010</v>
      </c>
      <c r="B57" s="60" t="s">
        <v>120</v>
      </c>
      <c r="C57" s="60" t="s">
        <v>81</v>
      </c>
      <c r="D57" s="59">
        <f>T!G11</f>
        <v>54</v>
      </c>
      <c r="E57" s="59"/>
      <c r="F57" s="59">
        <f>T!J11</f>
        <v>36.25</v>
      </c>
      <c r="G57" s="59"/>
      <c r="H57" s="59"/>
      <c r="I57" s="67"/>
      <c r="J57" s="59"/>
      <c r="K57" s="67"/>
      <c r="L57" s="59"/>
      <c r="M57" s="59"/>
      <c r="N57" s="67"/>
    </row>
    <row r="58" spans="1:14" ht="12.75" outlineLevel="1">
      <c r="A58" s="66">
        <v>3014</v>
      </c>
      <c r="B58" s="60" t="s">
        <v>103</v>
      </c>
      <c r="C58" s="60" t="s">
        <v>187</v>
      </c>
      <c r="D58" s="59">
        <f>T!G14</f>
        <v>120</v>
      </c>
      <c r="E58" s="22"/>
      <c r="F58" s="22">
        <f>T!J14</f>
        <v>37.47</v>
      </c>
      <c r="G58" s="22"/>
      <c r="H58" s="22"/>
      <c r="I58" s="39"/>
      <c r="J58" s="22"/>
      <c r="K58" s="39"/>
      <c r="L58" s="22"/>
      <c r="M58" s="22"/>
      <c r="N58" s="39"/>
    </row>
    <row r="59" spans="1:13" ht="12.75">
      <c r="A59" s="4"/>
      <c r="B59" s="6" t="s">
        <v>132</v>
      </c>
      <c r="D59" s="5"/>
      <c r="E59" s="5">
        <f>SUM(D60:D62)</f>
        <v>288.94</v>
      </c>
      <c r="F59" s="5"/>
      <c r="G59" s="5">
        <f>SUM(F60:F62)</f>
        <v>134.19</v>
      </c>
      <c r="H59" s="5">
        <f>SUM(E59,G59)</f>
        <v>423.13</v>
      </c>
      <c r="I59">
        <v>15</v>
      </c>
      <c r="J59" s="5"/>
      <c r="K59" s="25"/>
      <c r="L59" s="19">
        <f>SUM(J59,K60,K61,K62)</f>
        <v>0</v>
      </c>
      <c r="M59" s="19">
        <f>SUM(H59,L59)</f>
        <v>423.13</v>
      </c>
    </row>
    <row r="60" spans="1:14" ht="12.75" outlineLevel="1">
      <c r="A60" s="56">
        <v>5501</v>
      </c>
      <c r="B60" s="55" t="s">
        <v>42</v>
      </c>
      <c r="C60" s="55" t="s">
        <v>82</v>
      </c>
      <c r="D60" s="57">
        <f>M!G3</f>
        <v>48.94</v>
      </c>
      <c r="E60" s="57"/>
      <c r="F60" s="57">
        <f>M!J3</f>
        <v>40.25</v>
      </c>
      <c r="G60" s="57"/>
      <c r="H60" s="57"/>
      <c r="I60" s="55"/>
      <c r="J60" s="57"/>
      <c r="K60" s="58"/>
      <c r="L60" s="57"/>
      <c r="M60" s="57"/>
      <c r="N60" s="55"/>
    </row>
    <row r="61" spans="1:14" ht="12.75" outlineLevel="1">
      <c r="A61" s="56">
        <v>5509</v>
      </c>
      <c r="B61" s="55" t="s">
        <v>140</v>
      </c>
      <c r="C61" s="55" t="s">
        <v>141</v>
      </c>
      <c r="D61" s="57">
        <f>M!G11</f>
        <v>120</v>
      </c>
      <c r="E61" s="57"/>
      <c r="F61" s="57">
        <f>M!J11</f>
        <v>51.63</v>
      </c>
      <c r="G61" s="57"/>
      <c r="H61" s="57"/>
      <c r="I61" s="55"/>
      <c r="J61" s="57"/>
      <c r="K61" s="58"/>
      <c r="L61" s="57"/>
      <c r="M61" s="57"/>
      <c r="N61" s="55"/>
    </row>
    <row r="62" spans="1:14" ht="12.75" outlineLevel="1">
      <c r="A62" s="52">
        <v>4022</v>
      </c>
      <c r="B62" s="51" t="s">
        <v>105</v>
      </c>
      <c r="C62" s="51" t="s">
        <v>172</v>
      </c>
      <c r="D62" s="53">
        <f>S!G21</f>
        <v>120</v>
      </c>
      <c r="E62" s="53"/>
      <c r="F62" s="53">
        <f>S!J21</f>
        <v>42.31</v>
      </c>
      <c r="G62" s="53"/>
      <c r="H62" s="53"/>
      <c r="I62" s="51"/>
      <c r="J62" s="53"/>
      <c r="K62" s="54"/>
      <c r="L62" s="53"/>
      <c r="M62" s="53"/>
      <c r="N62" s="51"/>
    </row>
    <row r="63" spans="2:14" ht="12.75">
      <c r="B63" s="6" t="s">
        <v>109</v>
      </c>
      <c r="D63" s="5"/>
      <c r="E63" s="5">
        <f>SUM(D64:D66)</f>
        <v>275.40999999999997</v>
      </c>
      <c r="F63" s="5"/>
      <c r="G63" s="5">
        <f>SUM(F64:F66)</f>
        <v>153.88</v>
      </c>
      <c r="H63" s="5">
        <f>SUM(E63,G63)</f>
        <v>429.28999999999996</v>
      </c>
      <c r="I63" s="25">
        <v>16</v>
      </c>
      <c r="J63" s="5"/>
      <c r="K63" s="25"/>
      <c r="L63" s="19">
        <f>SUM(J63,K64,K65,K66)</f>
        <v>0</v>
      </c>
      <c r="M63" s="19">
        <f>SUM(H63,L63)</f>
        <v>429.28999999999996</v>
      </c>
      <c r="N63" s="25"/>
    </row>
    <row r="64" spans="1:14" ht="12.75" outlineLevel="1">
      <c r="A64" s="64">
        <v>6508</v>
      </c>
      <c r="B64" s="62" t="s">
        <v>46</v>
      </c>
      <c r="C64" s="62" t="s">
        <v>47</v>
      </c>
      <c r="D64" s="65">
        <f>L!G10</f>
        <v>68.16</v>
      </c>
      <c r="E64" s="65"/>
      <c r="F64" s="65">
        <f>L!J10</f>
        <v>44.53</v>
      </c>
      <c r="G64" s="65"/>
      <c r="H64" s="65"/>
      <c r="I64" s="61"/>
      <c r="J64" s="65"/>
      <c r="K64" s="61"/>
      <c r="L64" s="65"/>
      <c r="M64" s="65"/>
      <c r="N64" s="61"/>
    </row>
    <row r="65" spans="1:14" ht="12.75" outlineLevel="1">
      <c r="A65" s="64">
        <v>6516</v>
      </c>
      <c r="B65" s="62" t="s">
        <v>48</v>
      </c>
      <c r="C65" s="62" t="s">
        <v>49</v>
      </c>
      <c r="D65" s="65">
        <f>L!G18</f>
        <v>120</v>
      </c>
      <c r="E65" s="65"/>
      <c r="F65" s="65">
        <f>L!J18</f>
        <v>52.88</v>
      </c>
      <c r="G65" s="65"/>
      <c r="H65" s="65"/>
      <c r="I65" s="61"/>
      <c r="J65" s="65"/>
      <c r="K65" s="61"/>
      <c r="L65" s="65"/>
      <c r="M65" s="65"/>
      <c r="N65" s="61"/>
    </row>
    <row r="66" spans="1:14" ht="12.75" outlineLevel="1">
      <c r="A66" s="14">
        <v>3007</v>
      </c>
      <c r="B66" s="60" t="s">
        <v>182</v>
      </c>
      <c r="C66" s="60" t="s">
        <v>183</v>
      </c>
      <c r="D66" s="22">
        <f>T!G8</f>
        <v>87.25</v>
      </c>
      <c r="E66" s="22"/>
      <c r="F66" s="22">
        <f>T!J8</f>
        <v>56.47</v>
      </c>
      <c r="G66" s="22"/>
      <c r="H66" s="22"/>
      <c r="I66" s="39"/>
      <c r="J66" s="22"/>
      <c r="K66" s="39"/>
      <c r="L66" s="22"/>
      <c r="M66" s="22"/>
      <c r="N66" s="39"/>
    </row>
    <row r="67" spans="1:13" ht="12.75">
      <c r="A67" s="4"/>
      <c r="B67" s="6" t="s">
        <v>107</v>
      </c>
      <c r="D67" s="5"/>
      <c r="E67" s="5">
        <f>SUM(D68:D70)</f>
        <v>310.87</v>
      </c>
      <c r="F67" s="5"/>
      <c r="G67" s="5">
        <f>SUM(F68:F70)</f>
        <v>136.79</v>
      </c>
      <c r="H67" s="5">
        <f>SUM(E67,G67)</f>
        <v>447.65999999999997</v>
      </c>
      <c r="I67">
        <v>17</v>
      </c>
      <c r="J67" s="5"/>
      <c r="K67" s="25"/>
      <c r="L67" s="19">
        <f>SUM(J67,K68,K69,K70)</f>
        <v>0</v>
      </c>
      <c r="M67" s="19">
        <f>SUM(H67,L67)</f>
        <v>447.65999999999997</v>
      </c>
    </row>
    <row r="68" spans="1:14" ht="12.75" outlineLevel="1">
      <c r="A68" s="64">
        <v>6506</v>
      </c>
      <c r="B68" s="62" t="s">
        <v>105</v>
      </c>
      <c r="C68" s="62" t="s">
        <v>106</v>
      </c>
      <c r="D68" s="65">
        <f>L!G8</f>
        <v>120</v>
      </c>
      <c r="E68" s="23"/>
      <c r="F68" s="65">
        <f>L!J8</f>
        <v>44.6</v>
      </c>
      <c r="G68" s="23"/>
      <c r="H68" s="23"/>
      <c r="I68" s="62"/>
      <c r="J68" s="65"/>
      <c r="K68" s="61"/>
      <c r="L68" s="23"/>
      <c r="M68" s="23"/>
      <c r="N68" s="62"/>
    </row>
    <row r="69" spans="1:14" ht="12.75" outlineLevel="1">
      <c r="A69" s="64">
        <v>6515</v>
      </c>
      <c r="B69" s="62" t="s">
        <v>116</v>
      </c>
      <c r="C69" s="62" t="s">
        <v>117</v>
      </c>
      <c r="D69" s="65">
        <f>L!G17</f>
        <v>70.87</v>
      </c>
      <c r="E69" s="23"/>
      <c r="F69" s="65">
        <f>L!J17</f>
        <v>53.44</v>
      </c>
      <c r="G69" s="23"/>
      <c r="H69" s="23"/>
      <c r="I69" s="62"/>
      <c r="J69" s="65"/>
      <c r="K69" s="61"/>
      <c r="L69" s="23"/>
      <c r="M69" s="23"/>
      <c r="N69" s="62"/>
    </row>
    <row r="70" spans="1:14" ht="12.75" outlineLevel="1">
      <c r="A70" s="66">
        <v>3009</v>
      </c>
      <c r="B70" s="60" t="s">
        <v>24</v>
      </c>
      <c r="C70" s="60" t="s">
        <v>186</v>
      </c>
      <c r="D70" s="59">
        <f>T!G10</f>
        <v>120</v>
      </c>
      <c r="E70" s="22"/>
      <c r="F70" s="59">
        <f>T!J10</f>
        <v>38.75</v>
      </c>
      <c r="G70" s="22"/>
      <c r="H70" s="22"/>
      <c r="I70" s="60"/>
      <c r="J70" s="59"/>
      <c r="K70" s="67"/>
      <c r="L70" s="22"/>
      <c r="M70" s="22"/>
      <c r="N70" s="60"/>
    </row>
    <row r="71" spans="1:14" ht="12.75">
      <c r="A71" s="4"/>
      <c r="B71" s="6" t="s">
        <v>153</v>
      </c>
      <c r="C71" s="1"/>
      <c r="D71" s="5"/>
      <c r="E71" s="5">
        <f>SUM(D72:D74)</f>
        <v>296.34000000000003</v>
      </c>
      <c r="F71" s="5"/>
      <c r="G71" s="5">
        <f>SUM(F72:F74)</f>
        <v>170.89</v>
      </c>
      <c r="H71" s="5">
        <f>SUM(E71,G71)</f>
        <v>467.23</v>
      </c>
      <c r="I71" s="25">
        <v>18</v>
      </c>
      <c r="J71" s="19"/>
      <c r="K71" s="40"/>
      <c r="L71" s="19">
        <f>SUM(J71,K72,K73,K74)</f>
        <v>0</v>
      </c>
      <c r="M71" s="19">
        <f>SUM(H71,L71)</f>
        <v>467.23</v>
      </c>
      <c r="N71" s="40"/>
    </row>
    <row r="72" spans="1:14" ht="12.75" outlineLevel="1">
      <c r="A72" s="10">
        <v>5516</v>
      </c>
      <c r="B72" s="55" t="s">
        <v>151</v>
      </c>
      <c r="C72" s="55" t="s">
        <v>152</v>
      </c>
      <c r="D72" s="20">
        <f>M!G18</f>
        <v>56.34</v>
      </c>
      <c r="E72" s="20"/>
      <c r="F72" s="20">
        <f>M!J18</f>
        <v>37.68</v>
      </c>
      <c r="G72" s="20"/>
      <c r="H72" s="20"/>
      <c r="I72" s="38"/>
      <c r="J72" s="20"/>
      <c r="K72" s="38"/>
      <c r="L72" s="20"/>
      <c r="M72" s="20"/>
      <c r="N72" s="38"/>
    </row>
    <row r="73" spans="1:14" ht="12.75" outlineLevel="1">
      <c r="A73" s="66">
        <v>3002</v>
      </c>
      <c r="B73" s="60" t="s">
        <v>24</v>
      </c>
      <c r="C73" s="60" t="s">
        <v>192</v>
      </c>
      <c r="D73" s="59">
        <f>T!G4</f>
        <v>120</v>
      </c>
      <c r="E73" s="59"/>
      <c r="F73" s="59">
        <f>T!J4</f>
        <v>62.62</v>
      </c>
      <c r="G73" s="59"/>
      <c r="H73" s="59"/>
      <c r="I73" s="67"/>
      <c r="J73" s="59"/>
      <c r="K73" s="67"/>
      <c r="L73" s="59"/>
      <c r="M73" s="59"/>
      <c r="N73" s="67"/>
    </row>
    <row r="74" spans="1:14" ht="12.75" outlineLevel="1">
      <c r="A74" s="66">
        <v>3008</v>
      </c>
      <c r="B74" s="60" t="s">
        <v>116</v>
      </c>
      <c r="C74" s="60" t="s">
        <v>193</v>
      </c>
      <c r="D74" s="59">
        <f>T!G9</f>
        <v>120</v>
      </c>
      <c r="E74" s="59"/>
      <c r="F74" s="59">
        <f>T!J9</f>
        <v>70.59</v>
      </c>
      <c r="G74" s="59"/>
      <c r="H74" s="59"/>
      <c r="I74" s="67"/>
      <c r="J74" s="59"/>
      <c r="K74" s="67"/>
      <c r="L74" s="59"/>
      <c r="M74" s="59"/>
      <c r="N74" s="67"/>
    </row>
    <row r="75" spans="1:14" ht="12.75">
      <c r="A75" s="4"/>
      <c r="B75" s="6" t="s">
        <v>190</v>
      </c>
      <c r="D75" s="5"/>
      <c r="E75" s="5">
        <f>SUM(D76:D78)</f>
        <v>287.94</v>
      </c>
      <c r="F75" s="5"/>
      <c r="G75" s="5">
        <f>SUM(F76:F78)</f>
        <v>183.96</v>
      </c>
      <c r="H75" s="5">
        <f>SUM(E75,G75)</f>
        <v>471.9</v>
      </c>
      <c r="I75" s="70">
        <v>19</v>
      </c>
      <c r="J75" s="46"/>
      <c r="K75" s="44"/>
      <c r="L75" s="46">
        <f>SUM(J75,K76,K77,K78)</f>
        <v>0</v>
      </c>
      <c r="M75" s="46">
        <f>SUM(H75,L75)</f>
        <v>471.9</v>
      </c>
      <c r="N75" s="41"/>
    </row>
    <row r="76" spans="1:14" ht="12.75" outlineLevel="1">
      <c r="A76" s="11">
        <v>6514</v>
      </c>
      <c r="B76" s="8" t="s">
        <v>25</v>
      </c>
      <c r="C76" s="62" t="s">
        <v>114</v>
      </c>
      <c r="D76" s="23">
        <f>L!G16</f>
        <v>47.94</v>
      </c>
      <c r="E76" s="23"/>
      <c r="F76" s="23">
        <f>L!J16</f>
        <v>43.4</v>
      </c>
      <c r="G76" s="23"/>
      <c r="H76" s="23"/>
      <c r="I76" s="36"/>
      <c r="J76" s="23"/>
      <c r="K76" s="36"/>
      <c r="L76" s="23"/>
      <c r="M76" s="23"/>
      <c r="N76" s="42"/>
    </row>
    <row r="77" spans="1:14" ht="12.75" outlineLevel="1">
      <c r="A77" s="12">
        <v>4008</v>
      </c>
      <c r="B77" s="13" t="s">
        <v>78</v>
      </c>
      <c r="C77" s="13" t="s">
        <v>189</v>
      </c>
      <c r="D77" s="21">
        <f>S!G8</f>
        <v>120</v>
      </c>
      <c r="E77" s="21"/>
      <c r="F77" s="21">
        <f>S!J8</f>
        <v>100</v>
      </c>
      <c r="G77" s="21"/>
      <c r="H77" s="21"/>
      <c r="I77" s="37"/>
      <c r="J77" s="21"/>
      <c r="K77" s="37"/>
      <c r="L77" s="21"/>
      <c r="M77" s="21"/>
      <c r="N77" s="43"/>
    </row>
    <row r="78" spans="1:14" ht="12.75" outlineLevel="1">
      <c r="A78" s="12">
        <v>4033</v>
      </c>
      <c r="B78" s="13" t="s">
        <v>120</v>
      </c>
      <c r="C78" s="51" t="s">
        <v>68</v>
      </c>
      <c r="D78" s="21">
        <f>S!G32</f>
        <v>120</v>
      </c>
      <c r="E78" s="21"/>
      <c r="F78" s="21">
        <f>S!J32</f>
        <v>40.56</v>
      </c>
      <c r="G78" s="21"/>
      <c r="H78" s="21"/>
      <c r="I78" s="37"/>
      <c r="J78" s="21"/>
      <c r="K78" s="37"/>
      <c r="L78" s="21"/>
      <c r="M78" s="21"/>
      <c r="N78" s="43"/>
    </row>
    <row r="79" spans="1:13" ht="12.75">
      <c r="A79" s="4"/>
      <c r="B79" s="68" t="s">
        <v>196</v>
      </c>
      <c r="D79" s="5"/>
      <c r="E79" s="5">
        <f>SUM(D80:D82)</f>
        <v>296.28</v>
      </c>
      <c r="F79" s="5"/>
      <c r="G79" s="5">
        <f>SUM(F80:F82)</f>
        <v>177.25</v>
      </c>
      <c r="H79" s="5">
        <f>SUM(E79,G79)</f>
        <v>473.53</v>
      </c>
      <c r="I79">
        <v>20</v>
      </c>
      <c r="J79" s="5"/>
      <c r="K79" s="25"/>
      <c r="L79" s="19">
        <f>SUM(J79,K80,K81,K82)</f>
        <v>0</v>
      </c>
      <c r="M79" s="19">
        <f>SUM(H79,L79)</f>
        <v>473.53</v>
      </c>
    </row>
    <row r="80" spans="1:14" ht="12.75" outlineLevel="1">
      <c r="A80" s="56">
        <v>5511</v>
      </c>
      <c r="B80" s="55" t="s">
        <v>145</v>
      </c>
      <c r="C80" s="55" t="s">
        <v>146</v>
      </c>
      <c r="D80" s="57">
        <f>M!G13</f>
        <v>120</v>
      </c>
      <c r="E80" s="57"/>
      <c r="F80" s="57">
        <f>M!J13</f>
        <v>42.56</v>
      </c>
      <c r="G80" s="57"/>
      <c r="H80" s="57"/>
      <c r="I80" s="55"/>
      <c r="J80" s="57"/>
      <c r="K80" s="58"/>
      <c r="L80" s="57"/>
      <c r="M80" s="57"/>
      <c r="N80" s="55"/>
    </row>
    <row r="81" spans="1:14" ht="12.75" outlineLevel="1">
      <c r="A81" s="52">
        <v>4001</v>
      </c>
      <c r="B81" s="51" t="s">
        <v>157</v>
      </c>
      <c r="C81" s="51" t="s">
        <v>158</v>
      </c>
      <c r="D81" s="53">
        <f>S!G3</f>
        <v>56.28</v>
      </c>
      <c r="E81" s="53"/>
      <c r="F81" s="53">
        <f>S!J3</f>
        <v>34.69</v>
      </c>
      <c r="G81" s="53"/>
      <c r="H81" s="53"/>
      <c r="I81" s="51"/>
      <c r="J81" s="53"/>
      <c r="K81" s="54"/>
      <c r="L81" s="53"/>
      <c r="M81" s="53"/>
      <c r="N81" s="51"/>
    </row>
    <row r="82" spans="1:14" ht="12.75" outlineLevel="1">
      <c r="A82" s="52">
        <v>4015</v>
      </c>
      <c r="B82" s="51" t="s">
        <v>160</v>
      </c>
      <c r="C82" s="51" t="s">
        <v>168</v>
      </c>
      <c r="D82" s="53">
        <f>S!G15</f>
        <v>120</v>
      </c>
      <c r="E82" s="53"/>
      <c r="F82" s="53">
        <f>S!J15</f>
        <v>100</v>
      </c>
      <c r="G82" s="53"/>
      <c r="H82" s="53"/>
      <c r="I82" s="51"/>
      <c r="J82" s="53"/>
      <c r="K82" s="54"/>
      <c r="L82" s="53"/>
      <c r="M82" s="53"/>
      <c r="N82" s="51"/>
    </row>
    <row r="83" spans="1:13" ht="12.75">
      <c r="A83" s="4"/>
      <c r="B83" s="68" t="s">
        <v>197</v>
      </c>
      <c r="D83" s="5"/>
      <c r="E83" s="5">
        <f>SUM(D84:D86)</f>
        <v>360</v>
      </c>
      <c r="F83" s="5"/>
      <c r="G83" s="5">
        <f>SUM(F84:F86)</f>
        <v>152.28</v>
      </c>
      <c r="H83" s="5">
        <f>SUM(E83,G83)</f>
        <v>512.28</v>
      </c>
      <c r="I83">
        <v>21</v>
      </c>
      <c r="J83" s="5"/>
      <c r="K83" s="25"/>
      <c r="L83" s="19">
        <f>SUM(J83,K84,K85,K86)</f>
        <v>0</v>
      </c>
      <c r="M83" s="19">
        <f>SUM(H83,L83)</f>
        <v>512.28</v>
      </c>
    </row>
    <row r="84" spans="1:14" ht="12.75" outlineLevel="1">
      <c r="A84" s="56">
        <v>5510</v>
      </c>
      <c r="B84" s="55" t="s">
        <v>142</v>
      </c>
      <c r="C84" s="55" t="s">
        <v>143</v>
      </c>
      <c r="D84" s="57">
        <f>M!G12</f>
        <v>120</v>
      </c>
      <c r="E84" s="57"/>
      <c r="F84" s="57">
        <f>M!J12</f>
        <v>56.22</v>
      </c>
      <c r="G84" s="57"/>
      <c r="H84" s="57"/>
      <c r="I84" s="55"/>
      <c r="J84" s="57"/>
      <c r="K84" s="58"/>
      <c r="L84" s="57"/>
      <c r="M84" s="57"/>
      <c r="N84" s="55"/>
    </row>
    <row r="85" spans="1:14" ht="12.75" outlineLevel="1">
      <c r="A85" s="52">
        <v>4020</v>
      </c>
      <c r="B85" s="51" t="s">
        <v>145</v>
      </c>
      <c r="C85" s="51" t="s">
        <v>171</v>
      </c>
      <c r="D85" s="53">
        <f>S!G19</f>
        <v>120</v>
      </c>
      <c r="E85" s="53"/>
      <c r="F85" s="53">
        <f>S!J19</f>
        <v>39.56</v>
      </c>
      <c r="G85" s="53"/>
      <c r="H85" s="53"/>
      <c r="I85" s="51"/>
      <c r="J85" s="53"/>
      <c r="K85" s="54"/>
      <c r="L85" s="53"/>
      <c r="M85" s="53"/>
      <c r="N85" s="51"/>
    </row>
    <row r="86" spans="1:14" ht="12.75" outlineLevel="1">
      <c r="A86" s="52">
        <v>4026</v>
      </c>
      <c r="B86" s="51" t="s">
        <v>157</v>
      </c>
      <c r="C86" s="51" t="s">
        <v>174</v>
      </c>
      <c r="D86" s="53">
        <f>S!G25</f>
        <v>120</v>
      </c>
      <c r="E86" s="53"/>
      <c r="F86" s="53">
        <f>S!J25</f>
        <v>56.5</v>
      </c>
      <c r="G86" s="53"/>
      <c r="H86" s="53"/>
      <c r="I86" s="51"/>
      <c r="J86" s="53"/>
      <c r="K86" s="54"/>
      <c r="L86" s="53"/>
      <c r="M86" s="53"/>
      <c r="N86" s="51"/>
    </row>
    <row r="87" spans="1:14" ht="12.75">
      <c r="A87" s="4"/>
      <c r="B87" s="6" t="s">
        <v>85</v>
      </c>
      <c r="D87" s="5"/>
      <c r="E87" s="5">
        <f>SUM(D88:D90)</f>
        <v>360</v>
      </c>
      <c r="F87" s="5"/>
      <c r="G87" s="5">
        <f>SUM(F88:F90)</f>
        <v>238.9</v>
      </c>
      <c r="H87" s="5">
        <f>SUM(E87,G87)</f>
        <v>598.9</v>
      </c>
      <c r="I87" s="25">
        <v>22</v>
      </c>
      <c r="J87" s="5"/>
      <c r="K87" s="25"/>
      <c r="L87" s="19">
        <f>SUM(J87,K88,K89,K90)</f>
        <v>0</v>
      </c>
      <c r="M87" s="19">
        <f>SUM(H87,L87)</f>
        <v>598.9</v>
      </c>
      <c r="N87" s="25"/>
    </row>
    <row r="88" spans="1:14" ht="12.75" outlineLevel="1">
      <c r="A88" s="11">
        <v>6504</v>
      </c>
      <c r="B88" s="8" t="s">
        <v>52</v>
      </c>
      <c r="C88" s="8" t="s">
        <v>102</v>
      </c>
      <c r="D88" s="23">
        <f>L!G6</f>
        <v>120</v>
      </c>
      <c r="E88" s="23"/>
      <c r="F88" s="23">
        <f>L!J6</f>
        <v>100</v>
      </c>
      <c r="G88" s="23"/>
      <c r="H88" s="23"/>
      <c r="I88" s="36"/>
      <c r="J88" s="23"/>
      <c r="K88" s="36"/>
      <c r="L88" s="23"/>
      <c r="M88" s="23"/>
      <c r="N88" s="36"/>
    </row>
    <row r="89" spans="1:14" ht="12.75" outlineLevel="1">
      <c r="A89" s="11">
        <v>6507</v>
      </c>
      <c r="B89" s="8" t="s">
        <v>108</v>
      </c>
      <c r="C89" s="8" t="s">
        <v>86</v>
      </c>
      <c r="D89" s="23">
        <f>L!G9</f>
        <v>120</v>
      </c>
      <c r="E89" s="23"/>
      <c r="F89" s="23">
        <f>L!J9</f>
        <v>38.9</v>
      </c>
      <c r="G89" s="23"/>
      <c r="H89" s="23"/>
      <c r="I89" s="36"/>
      <c r="J89" s="23"/>
      <c r="K89" s="36"/>
      <c r="L89" s="23"/>
      <c r="M89" s="23"/>
      <c r="N89" s="36"/>
    </row>
    <row r="90" spans="1:14" ht="12.75" outlineLevel="1">
      <c r="A90" s="12">
        <v>4021</v>
      </c>
      <c r="B90" s="51" t="s">
        <v>76</v>
      </c>
      <c r="C90" s="51" t="s">
        <v>58</v>
      </c>
      <c r="D90" s="21">
        <f>S!G20</f>
        <v>120</v>
      </c>
      <c r="E90" s="21"/>
      <c r="F90" s="21">
        <f>S!J20</f>
        <v>100</v>
      </c>
      <c r="G90" s="21"/>
      <c r="H90" s="21"/>
      <c r="I90" s="37"/>
      <c r="J90" s="21"/>
      <c r="K90" s="37"/>
      <c r="L90" s="21"/>
      <c r="M90" s="21"/>
      <c r="N90" s="37"/>
    </row>
    <row r="91" spans="1:14" ht="12.75">
      <c r="A91" s="45"/>
      <c r="B91" s="63" t="s">
        <v>75</v>
      </c>
      <c r="C91" s="7"/>
      <c r="D91" s="35"/>
      <c r="E91" s="35">
        <f>SUM(D92:D94)</f>
        <v>360</v>
      </c>
      <c r="F91" s="35"/>
      <c r="G91" s="35">
        <f>SUM(F92:F94)</f>
        <v>248.97</v>
      </c>
      <c r="H91" s="35">
        <f>SUM(E91,G91)</f>
        <v>608.97</v>
      </c>
      <c r="I91" s="69">
        <v>23</v>
      </c>
      <c r="J91" s="19"/>
      <c r="K91" s="40"/>
      <c r="L91" s="19">
        <f>SUM(J91,K92,K93,K94)</f>
        <v>0</v>
      </c>
      <c r="M91" s="19">
        <f>SUM(H91,L91)</f>
        <v>608.97</v>
      </c>
      <c r="N91" s="41"/>
    </row>
    <row r="92" spans="1:14" ht="12.75" outlineLevel="1">
      <c r="A92" s="11">
        <v>6517</v>
      </c>
      <c r="B92" s="8" t="s">
        <v>118</v>
      </c>
      <c r="C92" s="8" t="s">
        <v>119</v>
      </c>
      <c r="D92" s="23">
        <f>L!G19</f>
        <v>120</v>
      </c>
      <c r="E92" s="23"/>
      <c r="F92" s="23">
        <f>L!J19</f>
        <v>100</v>
      </c>
      <c r="G92" s="23"/>
      <c r="H92" s="23"/>
      <c r="I92" s="36"/>
      <c r="J92" s="23"/>
      <c r="K92" s="36"/>
      <c r="L92" s="23"/>
      <c r="M92" s="23"/>
      <c r="N92" s="36"/>
    </row>
    <row r="93" spans="1:14" ht="12.75" outlineLevel="1">
      <c r="A93" s="64">
        <v>6519</v>
      </c>
      <c r="B93" s="8" t="s">
        <v>92</v>
      </c>
      <c r="C93" s="8" t="s">
        <v>93</v>
      </c>
      <c r="D93" s="65">
        <f>L!G21</f>
        <v>120</v>
      </c>
      <c r="E93" s="65"/>
      <c r="F93" s="65">
        <f>L!J21</f>
        <v>100</v>
      </c>
      <c r="G93" s="65"/>
      <c r="H93" s="65"/>
      <c r="I93" s="61"/>
      <c r="J93" s="65"/>
      <c r="K93" s="61"/>
      <c r="L93" s="65"/>
      <c r="M93" s="65"/>
      <c r="N93" s="61"/>
    </row>
    <row r="94" spans="1:14" ht="12.75" outlineLevel="1">
      <c r="A94" s="52">
        <v>4023</v>
      </c>
      <c r="B94" s="51" t="s">
        <v>73</v>
      </c>
      <c r="C94" s="51" t="s">
        <v>74</v>
      </c>
      <c r="D94" s="53">
        <f>S!G22</f>
        <v>120</v>
      </c>
      <c r="E94" s="53"/>
      <c r="F94" s="53">
        <f>S!J22</f>
        <v>48.97</v>
      </c>
      <c r="G94" s="53"/>
      <c r="H94" s="53"/>
      <c r="I94" s="54"/>
      <c r="J94" s="53"/>
      <c r="K94" s="54"/>
      <c r="L94" s="53"/>
      <c r="M94" s="53"/>
      <c r="N94" s="54"/>
    </row>
  </sheetData>
  <sheetProtection/>
  <mergeCells count="3">
    <mergeCell ref="J1:N1"/>
    <mergeCell ref="D1:E1"/>
    <mergeCell ref="F1:G1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I19" sqref="I19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625" style="0" bestFit="1" customWidth="1"/>
    <col min="4" max="4" width="23.125" style="1" bestFit="1" customWidth="1"/>
    <col min="13" max="13" width="11.375" style="0" customWidth="1"/>
    <col min="21" max="21" width="12.25390625" style="0" customWidth="1"/>
    <col min="24" max="24" width="10.125" style="0" customWidth="1"/>
  </cols>
  <sheetData>
    <row r="1" spans="5:17" ht="12.75">
      <c r="E1" s="75" t="s">
        <v>8</v>
      </c>
      <c r="F1" s="75"/>
      <c r="G1" s="75"/>
      <c r="H1" s="75" t="s">
        <v>9</v>
      </c>
      <c r="I1" s="76"/>
      <c r="J1" s="75"/>
      <c r="K1" s="24"/>
      <c r="L1" s="24"/>
      <c r="M1" s="75"/>
      <c r="N1" s="75"/>
      <c r="O1" s="75"/>
      <c r="P1" s="75"/>
      <c r="Q1" s="75"/>
    </row>
    <row r="2" spans="1:17" ht="25.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2" t="s">
        <v>6</v>
      </c>
      <c r="H2" s="3" t="s">
        <v>4</v>
      </c>
      <c r="I2" s="3" t="s">
        <v>5</v>
      </c>
      <c r="J2" s="2" t="s">
        <v>6</v>
      </c>
      <c r="K2" s="2" t="s">
        <v>16</v>
      </c>
      <c r="L2" s="26"/>
      <c r="M2" s="2"/>
      <c r="N2" s="2"/>
      <c r="O2" s="2"/>
      <c r="P2" s="2"/>
      <c r="Q2" s="2"/>
    </row>
    <row r="3" spans="1:17" ht="12.75">
      <c r="A3" s="4">
        <v>6501</v>
      </c>
      <c r="B3" t="s">
        <v>97</v>
      </c>
      <c r="C3" t="s">
        <v>98</v>
      </c>
      <c r="D3" s="1" t="s">
        <v>14</v>
      </c>
      <c r="E3" s="5">
        <v>87.97</v>
      </c>
      <c r="F3" s="25">
        <v>10</v>
      </c>
      <c r="G3" s="5">
        <f>SUM(E3:F3)</f>
        <v>97.97</v>
      </c>
      <c r="H3" s="5">
        <v>49.85</v>
      </c>
      <c r="I3" s="25">
        <v>0</v>
      </c>
      <c r="J3" s="5">
        <f>SUM(H3:I3)</f>
        <v>49.85</v>
      </c>
      <c r="K3" s="5">
        <f>SUM(G3,J3)</f>
        <v>147.82</v>
      </c>
      <c r="L3" s="27"/>
      <c r="M3" s="5"/>
      <c r="N3" s="5"/>
      <c r="O3" s="25"/>
      <c r="Q3" s="27"/>
    </row>
    <row r="4" spans="1:17" ht="12.75">
      <c r="A4" s="4">
        <v>6502</v>
      </c>
      <c r="B4" s="1" t="s">
        <v>76</v>
      </c>
      <c r="C4" s="1" t="s">
        <v>99</v>
      </c>
      <c r="D4" s="1" t="s">
        <v>72</v>
      </c>
      <c r="E4" s="5">
        <v>120</v>
      </c>
      <c r="F4" s="25"/>
      <c r="G4" s="5">
        <f aca="true" t="shared" si="0" ref="G4:G29">SUM(E4:F4)</f>
        <v>120</v>
      </c>
      <c r="H4" s="5">
        <v>31.43</v>
      </c>
      <c r="I4" s="25">
        <v>0</v>
      </c>
      <c r="J4" s="5">
        <f aca="true" t="shared" si="1" ref="J4:J29">SUM(H4:I4)</f>
        <v>31.43</v>
      </c>
      <c r="K4" s="5">
        <f aca="true" t="shared" si="2" ref="K4:K29">SUM(G4,J4)</f>
        <v>151.43</v>
      </c>
      <c r="L4" s="27"/>
      <c r="M4" s="5"/>
      <c r="N4" s="5"/>
      <c r="O4" s="25"/>
      <c r="Q4" s="27"/>
    </row>
    <row r="5" spans="1:17" ht="12.75">
      <c r="A5" s="4">
        <v>6503</v>
      </c>
      <c r="B5" s="1" t="s">
        <v>25</v>
      </c>
      <c r="C5" s="1" t="s">
        <v>100</v>
      </c>
      <c r="D5" s="1" t="s">
        <v>101</v>
      </c>
      <c r="E5" s="5">
        <v>120</v>
      </c>
      <c r="F5" s="25"/>
      <c r="G5" s="5">
        <f t="shared" si="0"/>
        <v>120</v>
      </c>
      <c r="H5" s="5">
        <v>34.06</v>
      </c>
      <c r="I5" s="25">
        <v>20</v>
      </c>
      <c r="J5" s="5">
        <f t="shared" si="1"/>
        <v>54.06</v>
      </c>
      <c r="K5" s="5">
        <f t="shared" si="2"/>
        <v>174.06</v>
      </c>
      <c r="L5" s="30"/>
      <c r="M5" s="5"/>
      <c r="N5" s="5"/>
      <c r="O5" s="25"/>
      <c r="Q5" s="27"/>
    </row>
    <row r="6" spans="1:17" ht="12.75">
      <c r="A6" s="4">
        <v>6504</v>
      </c>
      <c r="B6" t="s">
        <v>52</v>
      </c>
      <c r="C6" t="s">
        <v>102</v>
      </c>
      <c r="D6" s="29" t="s">
        <v>69</v>
      </c>
      <c r="E6" s="5">
        <v>120</v>
      </c>
      <c r="F6" s="25"/>
      <c r="G6" s="5">
        <f t="shared" si="0"/>
        <v>120</v>
      </c>
      <c r="H6" s="5">
        <v>100</v>
      </c>
      <c r="I6" s="25"/>
      <c r="J6" s="5">
        <f t="shared" si="1"/>
        <v>100</v>
      </c>
      <c r="K6" s="5">
        <f t="shared" si="2"/>
        <v>220</v>
      </c>
      <c r="L6" s="30"/>
      <c r="M6" s="5"/>
      <c r="N6" s="5"/>
      <c r="O6" s="25"/>
      <c r="Q6" s="30"/>
    </row>
    <row r="7" spans="1:17" ht="12.75">
      <c r="A7" s="4">
        <v>6505</v>
      </c>
      <c r="B7" s="1" t="s">
        <v>103</v>
      </c>
      <c r="C7" s="1" t="s">
        <v>104</v>
      </c>
      <c r="D7" s="1" t="s">
        <v>101</v>
      </c>
      <c r="E7" s="5">
        <v>40.44</v>
      </c>
      <c r="F7" s="25">
        <v>10</v>
      </c>
      <c r="G7" s="5">
        <f t="shared" si="0"/>
        <v>50.44</v>
      </c>
      <c r="H7" s="5">
        <v>29.25</v>
      </c>
      <c r="I7" s="25">
        <v>10</v>
      </c>
      <c r="J7" s="5">
        <f t="shared" si="1"/>
        <v>39.25</v>
      </c>
      <c r="K7" s="5">
        <f t="shared" si="2"/>
        <v>89.69</v>
      </c>
      <c r="L7" s="27"/>
      <c r="M7" s="5"/>
      <c r="N7" s="5"/>
      <c r="O7" s="25"/>
      <c r="Q7" s="25"/>
    </row>
    <row r="8" spans="1:17" ht="12.75">
      <c r="A8" s="4">
        <v>6506</v>
      </c>
      <c r="B8" s="1" t="s">
        <v>105</v>
      </c>
      <c r="C8" s="1" t="s">
        <v>106</v>
      </c>
      <c r="D8" s="1" t="s">
        <v>107</v>
      </c>
      <c r="E8" s="5">
        <v>120</v>
      </c>
      <c r="F8" s="25"/>
      <c r="G8" s="5">
        <f t="shared" si="0"/>
        <v>120</v>
      </c>
      <c r="H8" s="5">
        <v>44.6</v>
      </c>
      <c r="I8" s="25">
        <v>0</v>
      </c>
      <c r="J8" s="5">
        <f t="shared" si="1"/>
        <v>44.6</v>
      </c>
      <c r="K8" s="5">
        <f t="shared" si="2"/>
        <v>164.6</v>
      </c>
      <c r="L8" s="27"/>
      <c r="M8" s="5"/>
      <c r="N8" s="5"/>
      <c r="O8" s="25"/>
      <c r="Q8" s="25"/>
    </row>
    <row r="9" spans="1:17" ht="12.75">
      <c r="A9" s="4">
        <v>6507</v>
      </c>
      <c r="B9" s="1" t="s">
        <v>108</v>
      </c>
      <c r="C9" s="1" t="s">
        <v>86</v>
      </c>
      <c r="D9" s="1" t="s">
        <v>69</v>
      </c>
      <c r="E9" s="5">
        <v>120</v>
      </c>
      <c r="F9" s="25"/>
      <c r="G9" s="5">
        <f t="shared" si="0"/>
        <v>120</v>
      </c>
      <c r="H9" s="5">
        <v>38.9</v>
      </c>
      <c r="I9" s="25">
        <v>0</v>
      </c>
      <c r="J9" s="5">
        <f t="shared" si="1"/>
        <v>38.9</v>
      </c>
      <c r="K9" s="5">
        <f t="shared" si="2"/>
        <v>158.9</v>
      </c>
      <c r="L9" s="30"/>
      <c r="M9" s="5"/>
      <c r="N9" s="5"/>
      <c r="O9" s="25"/>
      <c r="Q9" s="25"/>
    </row>
    <row r="10" spans="1:17" ht="12.75">
      <c r="A10" s="4">
        <v>6508</v>
      </c>
      <c r="B10" t="s">
        <v>46</v>
      </c>
      <c r="C10" t="s">
        <v>47</v>
      </c>
      <c r="D10" s="1" t="s">
        <v>109</v>
      </c>
      <c r="E10" s="5">
        <v>63.16</v>
      </c>
      <c r="F10" s="25">
        <v>5</v>
      </c>
      <c r="G10" s="5">
        <f t="shared" si="0"/>
        <v>68.16</v>
      </c>
      <c r="H10" s="5">
        <v>44.53</v>
      </c>
      <c r="I10" s="25">
        <v>0</v>
      </c>
      <c r="J10" s="5">
        <f t="shared" si="1"/>
        <v>44.53</v>
      </c>
      <c r="K10" s="5">
        <f t="shared" si="2"/>
        <v>112.69</v>
      </c>
      <c r="L10" s="30"/>
      <c r="M10" s="5"/>
      <c r="N10" s="5"/>
      <c r="O10" s="25"/>
      <c r="Q10" s="25"/>
    </row>
    <row r="11" spans="1:17" ht="12.75">
      <c r="A11" s="4">
        <v>6509</v>
      </c>
      <c r="B11" s="1" t="s">
        <v>94</v>
      </c>
      <c r="C11" s="1" t="s">
        <v>110</v>
      </c>
      <c r="D11" s="1" t="s">
        <v>111</v>
      </c>
      <c r="E11" s="5">
        <v>46.44</v>
      </c>
      <c r="F11" s="25">
        <v>15</v>
      </c>
      <c r="G11" s="5">
        <f t="shared" si="0"/>
        <v>61.44</v>
      </c>
      <c r="H11" s="5">
        <v>32.13</v>
      </c>
      <c r="I11" s="25">
        <v>5</v>
      </c>
      <c r="J11" s="5">
        <f t="shared" si="1"/>
        <v>37.13</v>
      </c>
      <c r="K11" s="5">
        <f t="shared" si="2"/>
        <v>98.57</v>
      </c>
      <c r="L11" s="30"/>
      <c r="M11" s="5"/>
      <c r="N11" s="5"/>
      <c r="O11" s="25"/>
      <c r="Q11" s="25"/>
    </row>
    <row r="12" spans="1:11" ht="12.75">
      <c r="A12" s="4">
        <v>6510</v>
      </c>
      <c r="B12" t="s">
        <v>76</v>
      </c>
      <c r="C12" t="s">
        <v>87</v>
      </c>
      <c r="D12" s="1" t="s">
        <v>14</v>
      </c>
      <c r="E12" s="5">
        <v>45.03</v>
      </c>
      <c r="F12" s="25">
        <v>15</v>
      </c>
      <c r="G12" s="5">
        <f t="shared" si="0"/>
        <v>60.03</v>
      </c>
      <c r="H12" s="5">
        <v>30.9</v>
      </c>
      <c r="I12" s="25">
        <v>0</v>
      </c>
      <c r="J12" s="5">
        <f t="shared" si="1"/>
        <v>30.9</v>
      </c>
      <c r="K12" s="5">
        <f t="shared" si="2"/>
        <v>90.93</v>
      </c>
    </row>
    <row r="13" spans="1:11" ht="12.75">
      <c r="A13" s="4">
        <v>6511</v>
      </c>
      <c r="B13" s="1" t="s">
        <v>39</v>
      </c>
      <c r="C13" s="1" t="s">
        <v>112</v>
      </c>
      <c r="D13" s="1" t="s">
        <v>37</v>
      </c>
      <c r="E13" s="5">
        <v>43.03</v>
      </c>
      <c r="F13" s="25">
        <v>15</v>
      </c>
      <c r="G13" s="5">
        <f t="shared" si="0"/>
        <v>58.03</v>
      </c>
      <c r="H13" s="5">
        <v>33.31</v>
      </c>
      <c r="I13" s="25">
        <v>5</v>
      </c>
      <c r="J13" s="5">
        <f t="shared" si="1"/>
        <v>38.31</v>
      </c>
      <c r="K13" s="5">
        <f t="shared" si="2"/>
        <v>96.34</v>
      </c>
    </row>
    <row r="14" spans="1:11" ht="12.75">
      <c r="A14" s="4">
        <v>6512</v>
      </c>
      <c r="B14" s="1" t="s">
        <v>56</v>
      </c>
      <c r="C14" s="1" t="s">
        <v>91</v>
      </c>
      <c r="D14" s="1" t="s">
        <v>113</v>
      </c>
      <c r="E14" s="5">
        <v>120</v>
      </c>
      <c r="G14" s="5">
        <f t="shared" si="0"/>
        <v>120</v>
      </c>
      <c r="H14" s="5">
        <v>33.5</v>
      </c>
      <c r="I14" s="25">
        <v>5</v>
      </c>
      <c r="J14" s="5">
        <f t="shared" si="1"/>
        <v>38.5</v>
      </c>
      <c r="K14" s="5">
        <f t="shared" si="2"/>
        <v>158.5</v>
      </c>
    </row>
    <row r="15" spans="1:11" ht="12.75">
      <c r="A15" s="4">
        <v>6513</v>
      </c>
      <c r="B15" s="1" t="s">
        <v>70</v>
      </c>
      <c r="C15" s="1" t="s">
        <v>21</v>
      </c>
      <c r="D15" s="1" t="s">
        <v>37</v>
      </c>
      <c r="E15" s="5">
        <v>52.81</v>
      </c>
      <c r="F15" s="25">
        <v>0</v>
      </c>
      <c r="G15" s="5">
        <f t="shared" si="0"/>
        <v>52.81</v>
      </c>
      <c r="H15" s="5">
        <v>49.15</v>
      </c>
      <c r="I15" s="25">
        <v>10</v>
      </c>
      <c r="J15" s="5">
        <f t="shared" si="1"/>
        <v>59.15</v>
      </c>
      <c r="K15" s="5">
        <f t="shared" si="2"/>
        <v>111.96000000000001</v>
      </c>
    </row>
    <row r="16" spans="1:11" ht="12.75">
      <c r="A16" s="4">
        <v>6514</v>
      </c>
      <c r="B16" s="1" t="s">
        <v>25</v>
      </c>
      <c r="C16" s="1" t="s">
        <v>114</v>
      </c>
      <c r="D16" s="1" t="s">
        <v>115</v>
      </c>
      <c r="E16" s="5">
        <v>47.94</v>
      </c>
      <c r="F16" s="25">
        <v>0</v>
      </c>
      <c r="G16" s="5">
        <f t="shared" si="0"/>
        <v>47.94</v>
      </c>
      <c r="H16" s="5">
        <v>38.4</v>
      </c>
      <c r="I16" s="25">
        <v>5</v>
      </c>
      <c r="J16" s="5">
        <f t="shared" si="1"/>
        <v>43.4</v>
      </c>
      <c r="K16" s="5">
        <f t="shared" si="2"/>
        <v>91.34</v>
      </c>
    </row>
    <row r="17" spans="1:11" ht="12.75">
      <c r="A17" s="4">
        <v>6515</v>
      </c>
      <c r="B17" s="1" t="s">
        <v>116</v>
      </c>
      <c r="C17" s="1" t="s">
        <v>117</v>
      </c>
      <c r="D17" s="1" t="s">
        <v>107</v>
      </c>
      <c r="E17" s="5">
        <v>55.87</v>
      </c>
      <c r="F17" s="25">
        <v>15</v>
      </c>
      <c r="G17" s="5">
        <f t="shared" si="0"/>
        <v>70.87</v>
      </c>
      <c r="H17" s="5">
        <v>43.44</v>
      </c>
      <c r="I17" s="25">
        <v>10</v>
      </c>
      <c r="J17" s="5">
        <f t="shared" si="1"/>
        <v>53.44</v>
      </c>
      <c r="K17" s="5">
        <f t="shared" si="2"/>
        <v>124.31</v>
      </c>
    </row>
    <row r="18" spans="1:11" ht="12.75">
      <c r="A18" s="4">
        <v>6516</v>
      </c>
      <c r="B18" s="1" t="s">
        <v>48</v>
      </c>
      <c r="C18" s="1" t="s">
        <v>49</v>
      </c>
      <c r="D18" s="1" t="s">
        <v>109</v>
      </c>
      <c r="E18" s="5">
        <v>120</v>
      </c>
      <c r="G18" s="5">
        <f t="shared" si="0"/>
        <v>120</v>
      </c>
      <c r="H18" s="5">
        <v>37.88</v>
      </c>
      <c r="I18" s="25">
        <v>15</v>
      </c>
      <c r="J18" s="5">
        <f t="shared" si="1"/>
        <v>52.88</v>
      </c>
      <c r="K18" s="5">
        <f t="shared" si="2"/>
        <v>172.88</v>
      </c>
    </row>
    <row r="19" spans="1:11" ht="12.75">
      <c r="A19" s="4">
        <v>6517</v>
      </c>
      <c r="B19" s="1" t="s">
        <v>118</v>
      </c>
      <c r="C19" s="1" t="s">
        <v>119</v>
      </c>
      <c r="D19" s="1" t="s">
        <v>75</v>
      </c>
      <c r="E19" s="5">
        <v>120</v>
      </c>
      <c r="F19" s="25"/>
      <c r="G19" s="5">
        <f t="shared" si="0"/>
        <v>120</v>
      </c>
      <c r="H19" s="5">
        <v>100</v>
      </c>
      <c r="J19" s="5">
        <f t="shared" si="1"/>
        <v>100</v>
      </c>
      <c r="K19" s="5">
        <f t="shared" si="2"/>
        <v>220</v>
      </c>
    </row>
    <row r="20" spans="1:11" ht="12.75">
      <c r="A20" s="4">
        <v>6518</v>
      </c>
      <c r="B20" s="1" t="s">
        <v>120</v>
      </c>
      <c r="C20" s="1" t="s">
        <v>121</v>
      </c>
      <c r="D20" s="1" t="s">
        <v>38</v>
      </c>
      <c r="E20" s="5">
        <v>44.41</v>
      </c>
      <c r="F20" s="25">
        <v>15</v>
      </c>
      <c r="G20" s="5">
        <f t="shared" si="0"/>
        <v>59.41</v>
      </c>
      <c r="H20" s="5">
        <v>100</v>
      </c>
      <c r="J20" s="5">
        <f t="shared" si="1"/>
        <v>100</v>
      </c>
      <c r="K20" s="5">
        <f t="shared" si="2"/>
        <v>159.41</v>
      </c>
    </row>
    <row r="21" spans="1:11" ht="12.75">
      <c r="A21" s="4">
        <v>6519</v>
      </c>
      <c r="B21" s="1" t="s">
        <v>92</v>
      </c>
      <c r="C21" s="1" t="s">
        <v>93</v>
      </c>
      <c r="D21" s="1" t="s">
        <v>75</v>
      </c>
      <c r="E21" s="5">
        <v>120</v>
      </c>
      <c r="G21" s="5">
        <f t="shared" si="0"/>
        <v>120</v>
      </c>
      <c r="H21" s="5">
        <v>100</v>
      </c>
      <c r="J21" s="5">
        <f t="shared" si="1"/>
        <v>100</v>
      </c>
      <c r="K21" s="5">
        <f t="shared" si="2"/>
        <v>220</v>
      </c>
    </row>
    <row r="22" spans="1:11" ht="12.75">
      <c r="A22" s="4">
        <v>6520</v>
      </c>
      <c r="B22" s="1" t="s">
        <v>88</v>
      </c>
      <c r="C22" s="1" t="s">
        <v>89</v>
      </c>
      <c r="D22" s="1" t="s">
        <v>65</v>
      </c>
      <c r="E22" s="5">
        <v>120</v>
      </c>
      <c r="G22" s="5">
        <f t="shared" si="0"/>
        <v>120</v>
      </c>
      <c r="H22" s="5">
        <v>35.21</v>
      </c>
      <c r="I22">
        <v>0</v>
      </c>
      <c r="J22" s="5">
        <f t="shared" si="1"/>
        <v>35.21</v>
      </c>
      <c r="K22" s="5">
        <f t="shared" si="2"/>
        <v>155.21</v>
      </c>
    </row>
    <row r="23" spans="1:11" ht="12.75">
      <c r="A23" s="4">
        <v>6521</v>
      </c>
      <c r="B23" s="1" t="s">
        <v>122</v>
      </c>
      <c r="C23" s="1" t="s">
        <v>123</v>
      </c>
      <c r="D23" s="1" t="s">
        <v>14</v>
      </c>
      <c r="E23" s="5">
        <v>120</v>
      </c>
      <c r="G23" s="5">
        <f t="shared" si="0"/>
        <v>120</v>
      </c>
      <c r="H23" s="5">
        <v>37.85</v>
      </c>
      <c r="I23">
        <v>5</v>
      </c>
      <c r="J23" s="5">
        <f t="shared" si="1"/>
        <v>42.85</v>
      </c>
      <c r="K23" s="5">
        <f t="shared" si="2"/>
        <v>162.85</v>
      </c>
    </row>
    <row r="24" spans="1:11" ht="12.75">
      <c r="A24" s="4">
        <v>6522</v>
      </c>
      <c r="B24" s="1" t="s">
        <v>124</v>
      </c>
      <c r="C24" s="1" t="s">
        <v>125</v>
      </c>
      <c r="D24" s="1" t="s">
        <v>66</v>
      </c>
      <c r="E24" s="5">
        <v>50.43</v>
      </c>
      <c r="F24">
        <v>15</v>
      </c>
      <c r="G24" s="5">
        <f t="shared" si="0"/>
        <v>65.43</v>
      </c>
      <c r="H24" s="5">
        <v>100</v>
      </c>
      <c r="J24" s="5">
        <f t="shared" si="1"/>
        <v>100</v>
      </c>
      <c r="K24" s="5">
        <f t="shared" si="2"/>
        <v>165.43</v>
      </c>
    </row>
    <row r="25" spans="1:11" ht="12.75">
      <c r="A25" s="4">
        <v>6523</v>
      </c>
      <c r="B25" s="1" t="s">
        <v>42</v>
      </c>
      <c r="C25" s="1" t="s">
        <v>45</v>
      </c>
      <c r="D25" s="1" t="s">
        <v>63</v>
      </c>
      <c r="E25" s="5">
        <v>120</v>
      </c>
      <c r="G25" s="5">
        <f t="shared" si="0"/>
        <v>120</v>
      </c>
      <c r="H25" s="5">
        <v>30.06</v>
      </c>
      <c r="I25">
        <v>0</v>
      </c>
      <c r="J25" s="5">
        <f t="shared" si="1"/>
        <v>30.06</v>
      </c>
      <c r="K25" s="5">
        <f t="shared" si="2"/>
        <v>150.06</v>
      </c>
    </row>
    <row r="26" spans="1:11" ht="12.75">
      <c r="A26" s="4">
        <v>6524</v>
      </c>
      <c r="B26" s="1" t="s">
        <v>126</v>
      </c>
      <c r="C26" s="1" t="s">
        <v>127</v>
      </c>
      <c r="D26" s="1" t="s">
        <v>128</v>
      </c>
      <c r="E26" s="5">
        <v>42.69</v>
      </c>
      <c r="F26">
        <v>25</v>
      </c>
      <c r="G26" s="5">
        <f t="shared" si="0"/>
        <v>67.69</v>
      </c>
      <c r="H26" s="5">
        <v>27.31</v>
      </c>
      <c r="I26" s="25">
        <v>5</v>
      </c>
      <c r="J26" s="5">
        <f t="shared" si="1"/>
        <v>32.31</v>
      </c>
      <c r="K26" s="5">
        <f t="shared" si="2"/>
        <v>100</v>
      </c>
    </row>
    <row r="27" spans="1:11" ht="12.75">
      <c r="A27" s="34">
        <v>6525</v>
      </c>
      <c r="B27" s="28" t="s">
        <v>54</v>
      </c>
      <c r="C27" s="28" t="s">
        <v>90</v>
      </c>
      <c r="D27" s="1" t="s">
        <v>66</v>
      </c>
      <c r="E27" s="5">
        <v>120</v>
      </c>
      <c r="G27" s="5">
        <f t="shared" si="0"/>
        <v>120</v>
      </c>
      <c r="H27" s="5">
        <v>33.38</v>
      </c>
      <c r="I27">
        <v>5</v>
      </c>
      <c r="J27" s="5">
        <f t="shared" si="1"/>
        <v>38.38</v>
      </c>
      <c r="K27" s="5">
        <f t="shared" si="2"/>
        <v>158.38</v>
      </c>
    </row>
    <row r="28" spans="1:11" ht="12.75">
      <c r="A28" s="4">
        <v>6526</v>
      </c>
      <c r="B28" s="1" t="s">
        <v>129</v>
      </c>
      <c r="C28" s="1" t="s">
        <v>130</v>
      </c>
      <c r="D28" s="1" t="s">
        <v>111</v>
      </c>
      <c r="E28" s="5">
        <v>50.47</v>
      </c>
      <c r="F28">
        <v>10</v>
      </c>
      <c r="G28" s="5">
        <f t="shared" si="0"/>
        <v>60.47</v>
      </c>
      <c r="H28" s="5">
        <v>39.25</v>
      </c>
      <c r="I28" s="5">
        <v>5</v>
      </c>
      <c r="J28" s="5">
        <f t="shared" si="1"/>
        <v>44.25</v>
      </c>
      <c r="K28" s="5">
        <f t="shared" si="2"/>
        <v>104.72</v>
      </c>
    </row>
    <row r="29" spans="1:11" ht="12.75">
      <c r="A29" s="4">
        <v>6527</v>
      </c>
      <c r="B29" s="1" t="s">
        <v>97</v>
      </c>
      <c r="C29" s="1" t="s">
        <v>131</v>
      </c>
      <c r="D29" s="1" t="s">
        <v>113</v>
      </c>
      <c r="E29" s="5">
        <v>40.13</v>
      </c>
      <c r="F29">
        <v>20</v>
      </c>
      <c r="G29" s="5">
        <f t="shared" si="0"/>
        <v>60.13</v>
      </c>
      <c r="H29" s="5">
        <v>32.53</v>
      </c>
      <c r="I29" s="5">
        <v>10</v>
      </c>
      <c r="J29" s="5">
        <f t="shared" si="1"/>
        <v>42.53</v>
      </c>
      <c r="K29" s="5">
        <f t="shared" si="2"/>
        <v>102.66</v>
      </c>
    </row>
  </sheetData>
  <sheetProtection/>
  <mergeCells count="3">
    <mergeCell ref="E1:G1"/>
    <mergeCell ref="H1:J1"/>
    <mergeCell ref="M1:Q1"/>
  </mergeCells>
  <printOptions/>
  <pageMargins left="0.75" right="0.75" top="1" bottom="1" header="0.5" footer="0.5"/>
  <pageSetup fitToWidth="2" fitToHeight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J22" sqref="J22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31.125" style="0" bestFit="1" customWidth="1"/>
    <col min="4" max="4" width="26.625" style="1" bestFit="1" customWidth="1"/>
    <col min="13" max="13" width="11.25390625" style="0" customWidth="1"/>
    <col min="21" max="21" width="12.25390625" style="0" customWidth="1"/>
    <col min="24" max="24" width="10.125" style="0" customWidth="1"/>
  </cols>
  <sheetData>
    <row r="1" spans="5:17" ht="12.75">
      <c r="E1" s="75" t="s">
        <v>8</v>
      </c>
      <c r="F1" s="75"/>
      <c r="G1" s="75"/>
      <c r="H1" s="75" t="s">
        <v>9</v>
      </c>
      <c r="I1" s="76"/>
      <c r="J1" s="75"/>
      <c r="K1" s="24"/>
      <c r="L1" s="24"/>
      <c r="M1" s="75"/>
      <c r="N1" s="75"/>
      <c r="O1" s="75"/>
      <c r="P1" s="75"/>
      <c r="Q1" s="75"/>
    </row>
    <row r="2" spans="1:17" ht="25.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2" t="s">
        <v>6</v>
      </c>
      <c r="H2" s="3" t="s">
        <v>4</v>
      </c>
      <c r="I2" s="3" t="s">
        <v>5</v>
      </c>
      <c r="J2" s="2" t="s">
        <v>6</v>
      </c>
      <c r="K2" s="2" t="s">
        <v>16</v>
      </c>
      <c r="L2" s="26"/>
      <c r="M2" s="2"/>
      <c r="N2" s="2"/>
      <c r="O2" s="2"/>
      <c r="P2" s="2"/>
      <c r="Q2" s="2"/>
    </row>
    <row r="3" spans="1:17" ht="12.75">
      <c r="A3" s="4">
        <v>5501</v>
      </c>
      <c r="B3" s="1" t="s">
        <v>42</v>
      </c>
      <c r="C3" s="1" t="s">
        <v>82</v>
      </c>
      <c r="D3" s="1" t="s">
        <v>132</v>
      </c>
      <c r="E3" s="5">
        <v>38.94</v>
      </c>
      <c r="F3" s="25">
        <v>10</v>
      </c>
      <c r="G3" s="5">
        <f aca="true" t="shared" si="0" ref="G3:G22">SUM(E3:F3)</f>
        <v>48.94</v>
      </c>
      <c r="H3" s="5">
        <v>30.25</v>
      </c>
      <c r="I3" s="25">
        <v>10</v>
      </c>
      <c r="J3" s="5">
        <f aca="true" t="shared" si="1" ref="J3:J22">SUM(H3:I3)</f>
        <v>40.25</v>
      </c>
      <c r="K3" s="5">
        <f aca="true" t="shared" si="2" ref="K3:K22">SUM(G3,J3)</f>
        <v>89.19</v>
      </c>
      <c r="L3" s="30"/>
      <c r="M3" s="5"/>
      <c r="N3" s="5"/>
      <c r="O3" s="25"/>
      <c r="Q3" s="27"/>
    </row>
    <row r="4" spans="1:17" ht="12.75">
      <c r="A4" s="4">
        <v>5502</v>
      </c>
      <c r="B4" t="s">
        <v>122</v>
      </c>
      <c r="C4" t="s">
        <v>133</v>
      </c>
      <c r="D4" s="1" t="s">
        <v>14</v>
      </c>
      <c r="E4" s="5">
        <v>39.16</v>
      </c>
      <c r="F4" s="25">
        <v>20</v>
      </c>
      <c r="G4" s="5">
        <f t="shared" si="0"/>
        <v>59.16</v>
      </c>
      <c r="H4" s="5">
        <v>33.25</v>
      </c>
      <c r="I4" s="25">
        <v>20</v>
      </c>
      <c r="J4" s="5">
        <f t="shared" si="1"/>
        <v>53.25</v>
      </c>
      <c r="K4" s="5">
        <f t="shared" si="2"/>
        <v>112.41</v>
      </c>
      <c r="L4" s="27"/>
      <c r="M4" s="5"/>
      <c r="N4" s="5"/>
      <c r="O4" s="25"/>
      <c r="Q4" s="27"/>
    </row>
    <row r="5" spans="1:17" ht="12.75">
      <c r="A5" s="4">
        <v>5503</v>
      </c>
      <c r="B5" t="s">
        <v>94</v>
      </c>
      <c r="C5" t="s">
        <v>134</v>
      </c>
      <c r="D5" s="1" t="s">
        <v>14</v>
      </c>
      <c r="E5" s="5">
        <v>44.37</v>
      </c>
      <c r="F5" s="25">
        <v>10</v>
      </c>
      <c r="G5" s="5">
        <f t="shared" si="0"/>
        <v>54.37</v>
      </c>
      <c r="H5" s="5">
        <v>34.78</v>
      </c>
      <c r="I5" s="25">
        <v>10</v>
      </c>
      <c r="J5" s="5">
        <f t="shared" si="1"/>
        <v>44.78</v>
      </c>
      <c r="K5" s="5">
        <f t="shared" si="2"/>
        <v>99.15</v>
      </c>
      <c r="L5" s="30"/>
      <c r="M5" s="5"/>
      <c r="N5" s="5"/>
      <c r="O5" s="25"/>
      <c r="Q5" s="27"/>
    </row>
    <row r="6" spans="1:17" ht="12.75">
      <c r="A6" s="4">
        <v>5504</v>
      </c>
      <c r="B6" t="s">
        <v>41</v>
      </c>
      <c r="C6" t="s">
        <v>135</v>
      </c>
      <c r="D6" s="1" t="s">
        <v>28</v>
      </c>
      <c r="E6" s="5">
        <v>39.9</v>
      </c>
      <c r="F6" s="25">
        <v>5</v>
      </c>
      <c r="G6" s="5">
        <f t="shared" si="0"/>
        <v>44.9</v>
      </c>
      <c r="H6" s="5">
        <v>30.9</v>
      </c>
      <c r="I6" s="25">
        <v>0</v>
      </c>
      <c r="J6" s="5">
        <f t="shared" si="1"/>
        <v>30.9</v>
      </c>
      <c r="K6" s="5">
        <f t="shared" si="2"/>
        <v>75.8</v>
      </c>
      <c r="L6" s="25"/>
      <c r="M6" s="5"/>
      <c r="N6" s="5"/>
      <c r="O6" s="25"/>
      <c r="Q6" s="25"/>
    </row>
    <row r="7" spans="1:17" ht="12.75">
      <c r="A7" s="4">
        <v>5505</v>
      </c>
      <c r="B7" t="s">
        <v>22</v>
      </c>
      <c r="C7" t="s">
        <v>136</v>
      </c>
      <c r="D7" s="1" t="s">
        <v>64</v>
      </c>
      <c r="E7" s="5">
        <v>43.6</v>
      </c>
      <c r="F7" s="25">
        <v>0</v>
      </c>
      <c r="G7" s="5">
        <f t="shared" si="0"/>
        <v>43.6</v>
      </c>
      <c r="H7" s="5">
        <v>30.78</v>
      </c>
      <c r="I7" s="25">
        <v>5</v>
      </c>
      <c r="J7" s="5">
        <f t="shared" si="1"/>
        <v>35.78</v>
      </c>
      <c r="K7" s="5">
        <f t="shared" si="2"/>
        <v>79.38</v>
      </c>
      <c r="L7" s="25"/>
      <c r="M7" s="5"/>
      <c r="N7" s="5"/>
      <c r="O7" s="25"/>
      <c r="Q7" s="25"/>
    </row>
    <row r="8" spans="1:14" ht="12.75">
      <c r="A8" s="4">
        <v>5506</v>
      </c>
      <c r="B8" t="s">
        <v>70</v>
      </c>
      <c r="C8" t="s">
        <v>83</v>
      </c>
      <c r="D8" s="1" t="s">
        <v>137</v>
      </c>
      <c r="E8" s="5">
        <v>55.37</v>
      </c>
      <c r="F8" s="25">
        <v>15</v>
      </c>
      <c r="G8" s="5">
        <f t="shared" si="0"/>
        <v>70.37</v>
      </c>
      <c r="H8" s="5">
        <v>100</v>
      </c>
      <c r="I8" s="25"/>
      <c r="J8" s="5">
        <f t="shared" si="1"/>
        <v>100</v>
      </c>
      <c r="K8" s="5">
        <f t="shared" si="2"/>
        <v>170.37</v>
      </c>
      <c r="N8" s="5"/>
    </row>
    <row r="9" spans="1:11" ht="12.75">
      <c r="A9" s="4">
        <v>5507</v>
      </c>
      <c r="B9" s="1" t="s">
        <v>103</v>
      </c>
      <c r="C9" s="1" t="s">
        <v>138</v>
      </c>
      <c r="D9" s="1" t="s">
        <v>44</v>
      </c>
      <c r="E9" s="5">
        <v>39</v>
      </c>
      <c r="F9" s="25">
        <v>10</v>
      </c>
      <c r="G9" s="5">
        <f t="shared" si="0"/>
        <v>49</v>
      </c>
      <c r="H9" s="5">
        <v>34.6</v>
      </c>
      <c r="I9" s="25">
        <v>10</v>
      </c>
      <c r="J9" s="5">
        <f t="shared" si="1"/>
        <v>44.6</v>
      </c>
      <c r="K9" s="5">
        <f t="shared" si="2"/>
        <v>93.6</v>
      </c>
    </row>
    <row r="10" spans="1:11" ht="12.75">
      <c r="A10" s="4">
        <v>5508</v>
      </c>
      <c r="B10" t="s">
        <v>124</v>
      </c>
      <c r="C10" t="s">
        <v>139</v>
      </c>
      <c r="D10" s="1" t="s">
        <v>71</v>
      </c>
      <c r="E10" s="5">
        <v>64.65</v>
      </c>
      <c r="F10" s="25">
        <v>30</v>
      </c>
      <c r="G10" s="5">
        <f t="shared" si="0"/>
        <v>94.65</v>
      </c>
      <c r="H10" s="5">
        <v>44.06</v>
      </c>
      <c r="I10" s="25">
        <v>5</v>
      </c>
      <c r="J10" s="5">
        <f t="shared" si="1"/>
        <v>49.06</v>
      </c>
      <c r="K10" s="5">
        <f t="shared" si="2"/>
        <v>143.71</v>
      </c>
    </row>
    <row r="11" spans="1:11" ht="12.75">
      <c r="A11" s="4">
        <v>5509</v>
      </c>
      <c r="B11" t="s">
        <v>140</v>
      </c>
      <c r="C11" t="s">
        <v>141</v>
      </c>
      <c r="D11" s="1" t="s">
        <v>132</v>
      </c>
      <c r="E11" s="5">
        <v>120</v>
      </c>
      <c r="F11" s="25"/>
      <c r="G11" s="5">
        <f t="shared" si="0"/>
        <v>120</v>
      </c>
      <c r="H11" s="5">
        <v>36.63</v>
      </c>
      <c r="I11" s="25">
        <v>15</v>
      </c>
      <c r="J11" s="5">
        <f t="shared" si="1"/>
        <v>51.63</v>
      </c>
      <c r="K11" s="5">
        <f t="shared" si="2"/>
        <v>171.63</v>
      </c>
    </row>
    <row r="12" spans="1:11" ht="12.75">
      <c r="A12" s="4">
        <v>5510</v>
      </c>
      <c r="B12" t="s">
        <v>142</v>
      </c>
      <c r="C12" t="s">
        <v>143</v>
      </c>
      <c r="D12" s="1" t="s">
        <v>144</v>
      </c>
      <c r="E12" s="5">
        <v>120</v>
      </c>
      <c r="F12" s="25"/>
      <c r="G12" s="5">
        <f t="shared" si="0"/>
        <v>120</v>
      </c>
      <c r="H12" s="5">
        <v>46.22</v>
      </c>
      <c r="I12" s="25">
        <v>10</v>
      </c>
      <c r="J12" s="5">
        <f t="shared" si="1"/>
        <v>56.22</v>
      </c>
      <c r="K12" s="5">
        <f t="shared" si="2"/>
        <v>176.22</v>
      </c>
    </row>
    <row r="13" spans="1:11" ht="12.75">
      <c r="A13" s="4">
        <v>5511</v>
      </c>
      <c r="B13" t="s">
        <v>145</v>
      </c>
      <c r="C13" t="s">
        <v>146</v>
      </c>
      <c r="D13" s="1" t="s">
        <v>147</v>
      </c>
      <c r="E13" s="5">
        <v>120</v>
      </c>
      <c r="F13" s="25"/>
      <c r="G13" s="5">
        <f t="shared" si="0"/>
        <v>120</v>
      </c>
      <c r="H13" s="5">
        <v>32.56</v>
      </c>
      <c r="I13" s="25">
        <v>10</v>
      </c>
      <c r="J13" s="5">
        <f t="shared" si="1"/>
        <v>42.56</v>
      </c>
      <c r="K13" s="5">
        <f t="shared" si="2"/>
        <v>162.56</v>
      </c>
    </row>
    <row r="14" spans="1:11" ht="12.75">
      <c r="A14" s="4">
        <v>5512</v>
      </c>
      <c r="B14" s="1" t="s">
        <v>76</v>
      </c>
      <c r="C14" s="1" t="s">
        <v>95</v>
      </c>
      <c r="D14" s="1" t="s">
        <v>14</v>
      </c>
      <c r="E14" s="5">
        <v>120</v>
      </c>
      <c r="F14" s="25"/>
      <c r="G14" s="5">
        <f t="shared" si="0"/>
        <v>120</v>
      </c>
      <c r="H14" s="5">
        <v>100</v>
      </c>
      <c r="I14" s="25"/>
      <c r="J14" s="5">
        <f t="shared" si="1"/>
        <v>100</v>
      </c>
      <c r="K14" s="5">
        <f t="shared" si="2"/>
        <v>220</v>
      </c>
    </row>
    <row r="15" spans="1:11" ht="12.75">
      <c r="A15" s="4">
        <v>5513</v>
      </c>
      <c r="B15" t="s">
        <v>126</v>
      </c>
      <c r="C15" t="s">
        <v>148</v>
      </c>
      <c r="D15" s="1" t="s">
        <v>64</v>
      </c>
      <c r="E15" s="5">
        <v>120</v>
      </c>
      <c r="F15" s="25"/>
      <c r="G15" s="5">
        <f t="shared" si="0"/>
        <v>120</v>
      </c>
      <c r="H15" s="5">
        <v>44.53</v>
      </c>
      <c r="I15" s="25">
        <v>5</v>
      </c>
      <c r="J15" s="5">
        <f t="shared" si="1"/>
        <v>49.53</v>
      </c>
      <c r="K15" s="5">
        <f t="shared" si="2"/>
        <v>169.53</v>
      </c>
    </row>
    <row r="16" spans="1:11" ht="12.75">
      <c r="A16" s="4">
        <v>5514</v>
      </c>
      <c r="B16" t="s">
        <v>39</v>
      </c>
      <c r="C16" t="s">
        <v>149</v>
      </c>
      <c r="D16" s="1" t="s">
        <v>28</v>
      </c>
      <c r="E16" s="5">
        <v>40.22</v>
      </c>
      <c r="F16" s="25">
        <v>10</v>
      </c>
      <c r="G16" s="5">
        <f t="shared" si="0"/>
        <v>50.22</v>
      </c>
      <c r="H16" s="5">
        <v>28.72</v>
      </c>
      <c r="I16" s="25">
        <v>10</v>
      </c>
      <c r="J16" s="5">
        <f t="shared" si="1"/>
        <v>38.72</v>
      </c>
      <c r="K16" s="5">
        <f t="shared" si="2"/>
        <v>88.94</v>
      </c>
    </row>
    <row r="17" spans="1:11" ht="12.75">
      <c r="A17" s="4">
        <v>5515</v>
      </c>
      <c r="B17" t="s">
        <v>126</v>
      </c>
      <c r="C17" t="s">
        <v>198</v>
      </c>
      <c r="D17" s="1" t="s">
        <v>150</v>
      </c>
      <c r="E17" s="5">
        <v>39.28</v>
      </c>
      <c r="F17" s="25">
        <v>15</v>
      </c>
      <c r="G17" s="5">
        <f t="shared" si="0"/>
        <v>54.28</v>
      </c>
      <c r="H17" s="5">
        <v>28.97</v>
      </c>
      <c r="I17" s="25">
        <v>0</v>
      </c>
      <c r="J17" s="5">
        <f t="shared" si="1"/>
        <v>28.97</v>
      </c>
      <c r="K17" s="5">
        <f t="shared" si="2"/>
        <v>83.25</v>
      </c>
    </row>
    <row r="18" spans="1:11" ht="12.75">
      <c r="A18" s="4">
        <v>5516</v>
      </c>
      <c r="B18" t="s">
        <v>151</v>
      </c>
      <c r="C18" t="s">
        <v>152</v>
      </c>
      <c r="D18" s="1" t="s">
        <v>153</v>
      </c>
      <c r="E18" s="5">
        <v>46.34</v>
      </c>
      <c r="F18" s="25">
        <v>10</v>
      </c>
      <c r="G18" s="5">
        <f t="shared" si="0"/>
        <v>56.34</v>
      </c>
      <c r="H18" s="5">
        <v>32.68</v>
      </c>
      <c r="I18" s="25">
        <v>5</v>
      </c>
      <c r="J18" s="5">
        <f t="shared" si="1"/>
        <v>37.68</v>
      </c>
      <c r="K18" s="5">
        <f t="shared" si="2"/>
        <v>94.02000000000001</v>
      </c>
    </row>
    <row r="19" spans="1:11" ht="12.75">
      <c r="A19" s="4">
        <v>5517</v>
      </c>
      <c r="B19" t="s">
        <v>103</v>
      </c>
      <c r="C19" t="s">
        <v>154</v>
      </c>
      <c r="D19" s="1" t="s">
        <v>57</v>
      </c>
      <c r="E19" s="5">
        <v>40.1</v>
      </c>
      <c r="F19" s="25">
        <v>0</v>
      </c>
      <c r="G19" s="5">
        <f t="shared" si="0"/>
        <v>40.1</v>
      </c>
      <c r="H19" s="5">
        <v>30.97</v>
      </c>
      <c r="I19" s="25">
        <v>0</v>
      </c>
      <c r="J19" s="5">
        <f t="shared" si="1"/>
        <v>30.97</v>
      </c>
      <c r="K19" s="5">
        <f t="shared" si="2"/>
        <v>71.07</v>
      </c>
    </row>
    <row r="20" spans="1:11" ht="12.75">
      <c r="A20" s="4">
        <v>5518</v>
      </c>
      <c r="B20" t="s">
        <v>94</v>
      </c>
      <c r="C20" t="s">
        <v>155</v>
      </c>
      <c r="D20" s="1" t="s">
        <v>14</v>
      </c>
      <c r="E20" s="5">
        <v>120</v>
      </c>
      <c r="F20" s="25"/>
      <c r="G20" s="5">
        <f t="shared" si="0"/>
        <v>120</v>
      </c>
      <c r="H20" s="5">
        <v>100</v>
      </c>
      <c r="I20" s="25"/>
      <c r="J20" s="5">
        <f t="shared" si="1"/>
        <v>100</v>
      </c>
      <c r="K20" s="5">
        <f t="shared" si="2"/>
        <v>220</v>
      </c>
    </row>
    <row r="21" spans="1:11" ht="12.75">
      <c r="A21" s="4">
        <v>5519</v>
      </c>
      <c r="B21" s="1" t="s">
        <v>41</v>
      </c>
      <c r="C21" s="1" t="s">
        <v>36</v>
      </c>
      <c r="D21" s="1" t="s">
        <v>14</v>
      </c>
      <c r="E21" s="5">
        <v>39.97</v>
      </c>
      <c r="F21" s="25">
        <v>0</v>
      </c>
      <c r="G21" s="5">
        <f t="shared" si="0"/>
        <v>39.97</v>
      </c>
      <c r="H21" s="5">
        <v>33.68</v>
      </c>
      <c r="I21" s="25">
        <v>10</v>
      </c>
      <c r="J21" s="5">
        <f t="shared" si="1"/>
        <v>43.68</v>
      </c>
      <c r="K21" s="5">
        <f t="shared" si="2"/>
        <v>83.65</v>
      </c>
    </row>
    <row r="22" spans="1:11" ht="12.75">
      <c r="A22" s="4">
        <v>5520</v>
      </c>
      <c r="B22" t="s">
        <v>140</v>
      </c>
      <c r="C22" t="s">
        <v>156</v>
      </c>
      <c r="D22" s="1" t="s">
        <v>150</v>
      </c>
      <c r="E22" s="5">
        <v>44.28</v>
      </c>
      <c r="F22" s="25">
        <v>15</v>
      </c>
      <c r="G22" s="5">
        <f t="shared" si="0"/>
        <v>59.28</v>
      </c>
      <c r="H22" s="5">
        <v>37.72</v>
      </c>
      <c r="I22" s="25">
        <v>10</v>
      </c>
      <c r="J22" s="5">
        <f t="shared" si="1"/>
        <v>47.72</v>
      </c>
      <c r="K22" s="5">
        <f t="shared" si="2"/>
        <v>107</v>
      </c>
    </row>
  </sheetData>
  <sheetProtection/>
  <mergeCells count="3">
    <mergeCell ref="E1:G1"/>
    <mergeCell ref="H1:J1"/>
    <mergeCell ref="M1:Q1"/>
  </mergeCells>
  <printOptions/>
  <pageMargins left="0.75" right="0.75" top="1" bottom="1" header="0.5" footer="0.5"/>
  <pageSetup fitToWidth="2" fitToHeight="1" horizontalDpi="300" verticalDpi="3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4">
      <pane xSplit="3" topLeftCell="D1" activePane="topRight" state="frozen"/>
      <selection pane="topLeft" activeCell="A1" sqref="A1"/>
      <selection pane="topRight" activeCell="F32" sqref="F32"/>
    </sheetView>
  </sheetViews>
  <sheetFormatPr defaultColWidth="9.00390625" defaultRowHeight="12.75"/>
  <cols>
    <col min="1" max="1" width="11.25390625" style="0" customWidth="1"/>
    <col min="2" max="2" width="22.125" style="0" bestFit="1" customWidth="1"/>
    <col min="3" max="3" width="35.625" style="0" bestFit="1" customWidth="1"/>
    <col min="4" max="4" width="26.625" style="1" bestFit="1" customWidth="1"/>
    <col min="13" max="13" width="11.75390625" style="0" customWidth="1"/>
    <col min="21" max="21" width="12.25390625" style="0" customWidth="1"/>
    <col min="24" max="24" width="10.125" style="0" customWidth="1"/>
  </cols>
  <sheetData>
    <row r="1" spans="5:17" ht="12.75">
      <c r="E1" s="75" t="s">
        <v>8</v>
      </c>
      <c r="F1" s="75"/>
      <c r="G1" s="75"/>
      <c r="H1" s="75" t="s">
        <v>9</v>
      </c>
      <c r="I1" s="76"/>
      <c r="J1" s="75"/>
      <c r="K1" s="24"/>
      <c r="L1" s="24"/>
      <c r="M1" s="75"/>
      <c r="N1" s="75"/>
      <c r="O1" s="75"/>
      <c r="P1" s="75"/>
      <c r="Q1" s="75"/>
    </row>
    <row r="2" spans="1:17" ht="25.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2" t="s">
        <v>6</v>
      </c>
      <c r="H2" s="3" t="s">
        <v>4</v>
      </c>
      <c r="I2" s="3" t="s">
        <v>5</v>
      </c>
      <c r="J2" s="2" t="s">
        <v>6</v>
      </c>
      <c r="K2" s="2" t="s">
        <v>16</v>
      </c>
      <c r="L2" s="26"/>
      <c r="M2" s="2"/>
      <c r="N2" s="2"/>
      <c r="O2" s="2"/>
      <c r="P2" s="2"/>
      <c r="Q2" s="2"/>
    </row>
    <row r="3" spans="1:17" ht="12.75">
      <c r="A3" s="4">
        <v>4001</v>
      </c>
      <c r="B3" s="1" t="s">
        <v>157</v>
      </c>
      <c r="C3" s="1" t="s">
        <v>158</v>
      </c>
      <c r="D3" s="1" t="s">
        <v>147</v>
      </c>
      <c r="E3" s="5">
        <v>46.28</v>
      </c>
      <c r="F3" s="25">
        <v>10</v>
      </c>
      <c r="G3" s="5">
        <f aca="true" t="shared" si="0" ref="G3:G32">SUM(E3:F3)</f>
        <v>56.28</v>
      </c>
      <c r="H3" s="5">
        <v>34.69</v>
      </c>
      <c r="I3" s="25">
        <v>0</v>
      </c>
      <c r="J3" s="5">
        <f aca="true" t="shared" si="1" ref="J3:J32">SUM(H3:I3)</f>
        <v>34.69</v>
      </c>
      <c r="K3" s="5">
        <f aca="true" t="shared" si="2" ref="K3:K32">SUM(G3,J3)</f>
        <v>90.97</v>
      </c>
      <c r="L3" s="30"/>
      <c r="M3" s="5"/>
      <c r="N3" s="5"/>
      <c r="O3" s="25"/>
      <c r="P3" s="5"/>
      <c r="Q3" s="27"/>
    </row>
    <row r="4" spans="1:17" ht="12.75">
      <c r="A4" s="4">
        <v>4003</v>
      </c>
      <c r="B4" s="1" t="s">
        <v>145</v>
      </c>
      <c r="C4" s="1" t="s">
        <v>159</v>
      </c>
      <c r="D4" s="1" t="s">
        <v>14</v>
      </c>
      <c r="E4" s="5">
        <v>51.13</v>
      </c>
      <c r="F4" s="25">
        <v>10</v>
      </c>
      <c r="G4" s="5">
        <f t="shared" si="0"/>
        <v>61.13</v>
      </c>
      <c r="H4" s="5">
        <v>100</v>
      </c>
      <c r="I4" s="25">
        <v>0</v>
      </c>
      <c r="J4" s="5">
        <f t="shared" si="1"/>
        <v>100</v>
      </c>
      <c r="K4" s="5">
        <f t="shared" si="2"/>
        <v>161.13</v>
      </c>
      <c r="L4" s="27"/>
      <c r="M4" s="5"/>
      <c r="N4" s="5"/>
      <c r="O4" s="25"/>
      <c r="P4" s="5"/>
      <c r="Q4" s="27"/>
    </row>
    <row r="5" spans="1:17" ht="12.75">
      <c r="A5" s="4">
        <v>4005</v>
      </c>
      <c r="B5" t="s">
        <v>41</v>
      </c>
      <c r="C5" t="s">
        <v>67</v>
      </c>
      <c r="D5" s="1" t="s">
        <v>137</v>
      </c>
      <c r="E5" s="5">
        <v>45.13</v>
      </c>
      <c r="F5" s="25">
        <v>5</v>
      </c>
      <c r="G5" s="5">
        <f t="shared" si="0"/>
        <v>50.13</v>
      </c>
      <c r="H5" s="5">
        <v>31.66</v>
      </c>
      <c r="I5" s="25">
        <v>0</v>
      </c>
      <c r="J5" s="5">
        <f t="shared" si="1"/>
        <v>31.66</v>
      </c>
      <c r="K5" s="5">
        <f t="shared" si="2"/>
        <v>81.79</v>
      </c>
      <c r="L5" s="27"/>
      <c r="M5" s="5"/>
      <c r="N5" s="5"/>
      <c r="O5" s="25"/>
      <c r="P5" s="5"/>
      <c r="Q5" s="25"/>
    </row>
    <row r="6" spans="1:17" ht="12.75">
      <c r="A6" s="4">
        <v>4006</v>
      </c>
      <c r="B6" s="1" t="s">
        <v>22</v>
      </c>
      <c r="C6" s="1" t="s">
        <v>26</v>
      </c>
      <c r="D6" s="1" t="s">
        <v>63</v>
      </c>
      <c r="E6" s="5">
        <v>42.75</v>
      </c>
      <c r="F6" s="25">
        <v>10</v>
      </c>
      <c r="G6" s="5">
        <f t="shared" si="0"/>
        <v>52.75</v>
      </c>
      <c r="H6" s="5">
        <v>34.22</v>
      </c>
      <c r="I6" s="25">
        <v>10</v>
      </c>
      <c r="J6" s="5">
        <f t="shared" si="1"/>
        <v>44.22</v>
      </c>
      <c r="K6" s="5">
        <f t="shared" si="2"/>
        <v>96.97</v>
      </c>
      <c r="L6" s="27"/>
      <c r="M6" s="5"/>
      <c r="N6" s="5"/>
      <c r="O6" s="25"/>
      <c r="P6" s="5"/>
      <c r="Q6" s="25"/>
    </row>
    <row r="7" spans="1:17" ht="12.75">
      <c r="A7" s="4">
        <v>4007</v>
      </c>
      <c r="B7" s="1" t="s">
        <v>92</v>
      </c>
      <c r="C7" s="1" t="s">
        <v>161</v>
      </c>
      <c r="D7" s="1" t="s">
        <v>14</v>
      </c>
      <c r="E7" s="5">
        <v>120</v>
      </c>
      <c r="F7" s="25"/>
      <c r="G7" s="5">
        <f t="shared" si="0"/>
        <v>120</v>
      </c>
      <c r="H7" s="5">
        <v>100</v>
      </c>
      <c r="I7" s="25"/>
      <c r="J7" s="5">
        <f t="shared" si="1"/>
        <v>100</v>
      </c>
      <c r="K7" s="5">
        <f t="shared" si="2"/>
        <v>220</v>
      </c>
      <c r="L7" s="27"/>
      <c r="M7" s="5"/>
      <c r="N7" s="5"/>
      <c r="O7" s="25"/>
      <c r="P7" s="5"/>
      <c r="Q7" s="25"/>
    </row>
    <row r="8" spans="1:17" ht="12.75">
      <c r="A8" s="4">
        <v>4008</v>
      </c>
      <c r="B8" t="s">
        <v>78</v>
      </c>
      <c r="C8" t="s">
        <v>79</v>
      </c>
      <c r="D8" s="1" t="s">
        <v>115</v>
      </c>
      <c r="E8" s="5">
        <v>120</v>
      </c>
      <c r="F8" s="25"/>
      <c r="G8" s="5">
        <f t="shared" si="0"/>
        <v>120</v>
      </c>
      <c r="H8" s="5">
        <v>100</v>
      </c>
      <c r="I8" s="25"/>
      <c r="J8" s="5">
        <f t="shared" si="1"/>
        <v>100</v>
      </c>
      <c r="K8" s="5">
        <f t="shared" si="2"/>
        <v>220</v>
      </c>
      <c r="L8" s="30"/>
      <c r="M8" s="5"/>
      <c r="N8" s="5"/>
      <c r="O8" s="25"/>
      <c r="P8" s="5"/>
      <c r="Q8" s="25"/>
    </row>
    <row r="9" spans="1:17" ht="12.75">
      <c r="A9" s="4">
        <v>4009</v>
      </c>
      <c r="B9" t="s">
        <v>162</v>
      </c>
      <c r="C9" t="s">
        <v>163</v>
      </c>
      <c r="D9" s="1" t="s">
        <v>14</v>
      </c>
      <c r="E9" s="5">
        <v>67.47</v>
      </c>
      <c r="F9" s="25">
        <v>5</v>
      </c>
      <c r="G9" s="5">
        <f t="shared" si="0"/>
        <v>72.47</v>
      </c>
      <c r="H9" s="5">
        <v>46.53</v>
      </c>
      <c r="I9" s="25">
        <v>0</v>
      </c>
      <c r="J9" s="5">
        <f t="shared" si="1"/>
        <v>46.53</v>
      </c>
      <c r="K9" s="5">
        <f t="shared" si="2"/>
        <v>119</v>
      </c>
      <c r="L9" s="30"/>
      <c r="M9" s="5"/>
      <c r="N9" s="5"/>
      <c r="O9" s="25"/>
      <c r="P9" s="5"/>
      <c r="Q9" s="25"/>
    </row>
    <row r="10" spans="1:17" ht="12.75">
      <c r="A10" s="4">
        <v>4010</v>
      </c>
      <c r="B10" s="1" t="s">
        <v>124</v>
      </c>
      <c r="C10" s="1" t="s">
        <v>59</v>
      </c>
      <c r="D10" s="1" t="s">
        <v>14</v>
      </c>
      <c r="E10" s="5">
        <v>120</v>
      </c>
      <c r="F10" s="25"/>
      <c r="G10" s="5">
        <f t="shared" si="0"/>
        <v>120</v>
      </c>
      <c r="H10" s="5">
        <v>42.32</v>
      </c>
      <c r="I10" s="25">
        <v>5</v>
      </c>
      <c r="J10" s="5">
        <f t="shared" si="1"/>
        <v>47.32</v>
      </c>
      <c r="K10" s="5">
        <f t="shared" si="2"/>
        <v>167.32</v>
      </c>
      <c r="L10" s="30"/>
      <c r="M10" s="5"/>
      <c r="N10" s="5"/>
      <c r="O10" s="25"/>
      <c r="P10" s="5"/>
      <c r="Q10" s="25"/>
    </row>
    <row r="11" spans="1:17" ht="12.75">
      <c r="A11" s="4">
        <v>4011</v>
      </c>
      <c r="B11" t="s">
        <v>42</v>
      </c>
      <c r="C11" t="s">
        <v>164</v>
      </c>
      <c r="D11" s="1" t="s">
        <v>64</v>
      </c>
      <c r="E11" s="5">
        <v>48.16</v>
      </c>
      <c r="F11" s="25">
        <v>0</v>
      </c>
      <c r="G11" s="5">
        <f t="shared" si="0"/>
        <v>48.16</v>
      </c>
      <c r="H11" s="5">
        <v>36.9</v>
      </c>
      <c r="I11" s="25">
        <v>5</v>
      </c>
      <c r="J11" s="5">
        <f t="shared" si="1"/>
        <v>41.9</v>
      </c>
      <c r="K11" s="5">
        <f t="shared" si="2"/>
        <v>90.06</v>
      </c>
      <c r="L11" s="30"/>
      <c r="M11" s="5"/>
      <c r="N11" s="5"/>
      <c r="O11" s="25"/>
      <c r="P11" s="5"/>
      <c r="Q11" s="25"/>
    </row>
    <row r="12" spans="1:17" ht="12.75">
      <c r="A12" s="4">
        <v>4012</v>
      </c>
      <c r="B12" t="s">
        <v>120</v>
      </c>
      <c r="C12" t="s">
        <v>165</v>
      </c>
      <c r="D12" s="29" t="s">
        <v>44</v>
      </c>
      <c r="E12" s="5">
        <v>48.38</v>
      </c>
      <c r="F12" s="25">
        <v>0</v>
      </c>
      <c r="G12" s="5">
        <f t="shared" si="0"/>
        <v>48.38</v>
      </c>
      <c r="H12" s="5">
        <v>43.18</v>
      </c>
      <c r="I12" s="25">
        <v>15</v>
      </c>
      <c r="J12" s="5">
        <f t="shared" si="1"/>
        <v>58.18</v>
      </c>
      <c r="K12" s="5">
        <f t="shared" si="2"/>
        <v>106.56</v>
      </c>
      <c r="L12" s="30"/>
      <c r="M12" s="5"/>
      <c r="N12" s="5"/>
      <c r="O12" s="25"/>
      <c r="P12" s="5"/>
      <c r="Q12" s="25"/>
    </row>
    <row r="13" spans="1:17" ht="12.75">
      <c r="A13" s="4">
        <v>4013</v>
      </c>
      <c r="B13" s="1" t="s">
        <v>122</v>
      </c>
      <c r="C13" s="1" t="s">
        <v>166</v>
      </c>
      <c r="D13" s="1" t="s">
        <v>111</v>
      </c>
      <c r="E13" s="5">
        <v>120</v>
      </c>
      <c r="F13" s="25"/>
      <c r="G13" s="5">
        <f t="shared" si="0"/>
        <v>120</v>
      </c>
      <c r="H13" s="5">
        <v>29.62</v>
      </c>
      <c r="I13" s="25">
        <v>5</v>
      </c>
      <c r="J13" s="5">
        <f t="shared" si="1"/>
        <v>34.620000000000005</v>
      </c>
      <c r="K13" s="5">
        <f t="shared" si="2"/>
        <v>154.62</v>
      </c>
      <c r="L13" s="30"/>
      <c r="M13" s="5"/>
      <c r="N13" s="5"/>
      <c r="O13" s="25"/>
      <c r="P13" s="5"/>
      <c r="Q13" s="25"/>
    </row>
    <row r="14" spans="1:17" ht="12.75">
      <c r="A14" s="4">
        <v>4014</v>
      </c>
      <c r="B14" s="1" t="s">
        <v>126</v>
      </c>
      <c r="C14" s="1" t="s">
        <v>167</v>
      </c>
      <c r="D14" s="1" t="s">
        <v>63</v>
      </c>
      <c r="E14" s="5">
        <v>120</v>
      </c>
      <c r="F14" s="25"/>
      <c r="G14" s="5">
        <f t="shared" si="0"/>
        <v>120</v>
      </c>
      <c r="H14" s="5">
        <v>30.47</v>
      </c>
      <c r="I14" s="25">
        <v>5</v>
      </c>
      <c r="J14" s="5">
        <f t="shared" si="1"/>
        <v>35.47</v>
      </c>
      <c r="K14" s="5">
        <f t="shared" si="2"/>
        <v>155.47</v>
      </c>
      <c r="L14" s="30"/>
      <c r="M14" s="5"/>
      <c r="N14" s="5"/>
      <c r="O14" s="25"/>
      <c r="P14" s="5"/>
      <c r="Q14" s="25"/>
    </row>
    <row r="15" spans="1:16" ht="12.75">
      <c r="A15" s="4">
        <v>4015</v>
      </c>
      <c r="B15" s="1" t="s">
        <v>160</v>
      </c>
      <c r="C15" s="1" t="s">
        <v>168</v>
      </c>
      <c r="D15" s="1" t="s">
        <v>14</v>
      </c>
      <c r="E15" s="5">
        <v>120</v>
      </c>
      <c r="F15" s="25"/>
      <c r="G15" s="5">
        <f t="shared" si="0"/>
        <v>120</v>
      </c>
      <c r="H15" s="5">
        <v>100</v>
      </c>
      <c r="I15" s="25"/>
      <c r="J15" s="5">
        <f t="shared" si="1"/>
        <v>100</v>
      </c>
      <c r="K15" s="5">
        <f t="shared" si="2"/>
        <v>220</v>
      </c>
      <c r="L15" s="30"/>
      <c r="N15" s="5"/>
      <c r="P15" s="5"/>
    </row>
    <row r="16" spans="1:11" ht="12.75">
      <c r="A16" s="4">
        <v>4016</v>
      </c>
      <c r="B16" t="s">
        <v>169</v>
      </c>
      <c r="C16" t="s">
        <v>170</v>
      </c>
      <c r="D16" s="1" t="s">
        <v>14</v>
      </c>
      <c r="E16" s="5">
        <v>120</v>
      </c>
      <c r="F16" s="25"/>
      <c r="G16" s="5">
        <f t="shared" si="0"/>
        <v>120</v>
      </c>
      <c r="H16" s="5">
        <v>100</v>
      </c>
      <c r="I16" s="25"/>
      <c r="J16" s="5">
        <f t="shared" si="1"/>
        <v>100</v>
      </c>
      <c r="K16" s="5">
        <f t="shared" si="2"/>
        <v>220</v>
      </c>
    </row>
    <row r="17" spans="1:11" ht="12.75">
      <c r="A17" s="4">
        <v>4017</v>
      </c>
      <c r="B17" t="s">
        <v>54</v>
      </c>
      <c r="C17" t="s">
        <v>55</v>
      </c>
      <c r="D17" s="1" t="s">
        <v>65</v>
      </c>
      <c r="E17" s="5">
        <v>44.82</v>
      </c>
      <c r="F17" s="25">
        <v>0</v>
      </c>
      <c r="G17" s="5">
        <f t="shared" si="0"/>
        <v>44.82</v>
      </c>
      <c r="H17" s="5">
        <v>32.22</v>
      </c>
      <c r="I17" s="25">
        <v>5</v>
      </c>
      <c r="J17" s="5">
        <f t="shared" si="1"/>
        <v>37.22</v>
      </c>
      <c r="K17" s="5">
        <f t="shared" si="2"/>
        <v>82.03999999999999</v>
      </c>
    </row>
    <row r="18" spans="1:11" ht="12.75">
      <c r="A18" s="4">
        <v>4019</v>
      </c>
      <c r="B18" t="s">
        <v>52</v>
      </c>
      <c r="C18" t="s">
        <v>53</v>
      </c>
      <c r="D18" s="1" t="s">
        <v>72</v>
      </c>
      <c r="E18" s="5">
        <v>50.69</v>
      </c>
      <c r="F18" s="25">
        <v>0</v>
      </c>
      <c r="G18" s="5">
        <f t="shared" si="0"/>
        <v>50.69</v>
      </c>
      <c r="H18" s="5">
        <v>41.53</v>
      </c>
      <c r="I18" s="25">
        <v>5</v>
      </c>
      <c r="J18" s="5">
        <f t="shared" si="1"/>
        <v>46.53</v>
      </c>
      <c r="K18" s="5">
        <f t="shared" si="2"/>
        <v>97.22</v>
      </c>
    </row>
    <row r="19" spans="1:11" ht="12.75">
      <c r="A19" s="4">
        <v>4020</v>
      </c>
      <c r="B19" s="1" t="s">
        <v>145</v>
      </c>
      <c r="C19" s="1" t="s">
        <v>171</v>
      </c>
      <c r="D19" s="1" t="s">
        <v>144</v>
      </c>
      <c r="E19" s="5">
        <v>120</v>
      </c>
      <c r="G19" s="5">
        <f t="shared" si="0"/>
        <v>120</v>
      </c>
      <c r="H19" s="5">
        <v>34.56</v>
      </c>
      <c r="I19">
        <v>5</v>
      </c>
      <c r="J19" s="5">
        <f t="shared" si="1"/>
        <v>39.56</v>
      </c>
      <c r="K19" s="5">
        <f t="shared" si="2"/>
        <v>159.56</v>
      </c>
    </row>
    <row r="20" spans="1:11" ht="12.75">
      <c r="A20" s="4">
        <v>4021</v>
      </c>
      <c r="B20" s="1" t="s">
        <v>76</v>
      </c>
      <c r="C20" s="1" t="s">
        <v>58</v>
      </c>
      <c r="D20" s="1" t="s">
        <v>69</v>
      </c>
      <c r="E20" s="5">
        <v>120</v>
      </c>
      <c r="G20" s="5">
        <f t="shared" si="0"/>
        <v>120</v>
      </c>
      <c r="H20" s="5">
        <v>100</v>
      </c>
      <c r="J20" s="5">
        <f t="shared" si="1"/>
        <v>100</v>
      </c>
      <c r="K20" s="5">
        <f t="shared" si="2"/>
        <v>220</v>
      </c>
    </row>
    <row r="21" spans="1:11" ht="12.75">
      <c r="A21" s="4">
        <v>4022</v>
      </c>
      <c r="B21" s="1" t="s">
        <v>105</v>
      </c>
      <c r="C21" s="1" t="s">
        <v>172</v>
      </c>
      <c r="D21" s="1" t="s">
        <v>132</v>
      </c>
      <c r="E21" s="5">
        <v>120</v>
      </c>
      <c r="G21" s="5">
        <f t="shared" si="0"/>
        <v>120</v>
      </c>
      <c r="H21" s="5">
        <v>37.31</v>
      </c>
      <c r="I21">
        <v>5</v>
      </c>
      <c r="J21" s="5">
        <f t="shared" si="1"/>
        <v>42.31</v>
      </c>
      <c r="K21" s="5">
        <f t="shared" si="2"/>
        <v>162.31</v>
      </c>
    </row>
    <row r="22" spans="1:11" ht="12.75">
      <c r="A22" s="4">
        <v>4023</v>
      </c>
      <c r="B22" t="s">
        <v>73</v>
      </c>
      <c r="C22" t="s">
        <v>173</v>
      </c>
      <c r="D22" s="1" t="s">
        <v>75</v>
      </c>
      <c r="E22" s="5">
        <v>120</v>
      </c>
      <c r="G22" s="5">
        <f t="shared" si="0"/>
        <v>120</v>
      </c>
      <c r="H22" s="5">
        <v>48.97</v>
      </c>
      <c r="I22">
        <v>0</v>
      </c>
      <c r="J22" s="5">
        <f t="shared" si="1"/>
        <v>48.97</v>
      </c>
      <c r="K22" s="5">
        <f t="shared" si="2"/>
        <v>168.97</v>
      </c>
    </row>
    <row r="23" spans="1:11" ht="12.75">
      <c r="A23" s="4">
        <v>4024</v>
      </c>
      <c r="B23" s="1" t="s">
        <v>22</v>
      </c>
      <c r="C23" s="1" t="s">
        <v>17</v>
      </c>
      <c r="D23" s="1" t="s">
        <v>150</v>
      </c>
      <c r="E23" s="5">
        <v>120</v>
      </c>
      <c r="G23" s="5">
        <f t="shared" si="0"/>
        <v>120</v>
      </c>
      <c r="H23" s="5">
        <v>32.69</v>
      </c>
      <c r="I23">
        <v>0</v>
      </c>
      <c r="J23" s="5">
        <f t="shared" si="1"/>
        <v>32.69</v>
      </c>
      <c r="K23" s="5">
        <f t="shared" si="2"/>
        <v>152.69</v>
      </c>
    </row>
    <row r="24" spans="1:11" ht="12.75">
      <c r="A24" s="4">
        <v>4025</v>
      </c>
      <c r="B24" s="1" t="s">
        <v>108</v>
      </c>
      <c r="C24" s="1" t="s">
        <v>77</v>
      </c>
      <c r="D24" s="1" t="s">
        <v>72</v>
      </c>
      <c r="E24" s="5">
        <v>120</v>
      </c>
      <c r="G24" s="5">
        <f t="shared" si="0"/>
        <v>120</v>
      </c>
      <c r="H24" s="5">
        <v>39.94</v>
      </c>
      <c r="I24">
        <v>5</v>
      </c>
      <c r="J24" s="5">
        <f t="shared" si="1"/>
        <v>44.94</v>
      </c>
      <c r="K24" s="5">
        <f t="shared" si="2"/>
        <v>164.94</v>
      </c>
    </row>
    <row r="25" spans="1:11" ht="12.75">
      <c r="A25" s="4">
        <v>4026</v>
      </c>
      <c r="B25" s="1" t="s">
        <v>157</v>
      </c>
      <c r="C25" s="1" t="s">
        <v>174</v>
      </c>
      <c r="D25" s="1" t="s">
        <v>144</v>
      </c>
      <c r="E25" s="5">
        <v>120</v>
      </c>
      <c r="G25" s="5">
        <f t="shared" si="0"/>
        <v>120</v>
      </c>
      <c r="H25" s="5">
        <v>46.5</v>
      </c>
      <c r="I25">
        <v>10</v>
      </c>
      <c r="J25" s="5">
        <f t="shared" si="1"/>
        <v>56.5</v>
      </c>
      <c r="K25" s="5">
        <f t="shared" si="2"/>
        <v>176.5</v>
      </c>
    </row>
    <row r="26" spans="1:11" ht="12.75">
      <c r="A26" s="4">
        <v>4027</v>
      </c>
      <c r="B26" s="1" t="s">
        <v>175</v>
      </c>
      <c r="C26" s="1" t="s">
        <v>176</v>
      </c>
      <c r="D26" s="1" t="s">
        <v>28</v>
      </c>
      <c r="E26" s="5">
        <v>64.35</v>
      </c>
      <c r="F26">
        <v>5</v>
      </c>
      <c r="G26" s="5">
        <f t="shared" si="0"/>
        <v>69.35</v>
      </c>
      <c r="H26" s="5">
        <v>44.09</v>
      </c>
      <c r="I26">
        <v>0</v>
      </c>
      <c r="J26" s="5">
        <f t="shared" si="1"/>
        <v>44.09</v>
      </c>
      <c r="K26" s="5">
        <f t="shared" si="2"/>
        <v>113.44</v>
      </c>
    </row>
    <row r="27" spans="1:11" ht="12.75">
      <c r="A27" s="4">
        <v>4028</v>
      </c>
      <c r="B27" t="s">
        <v>41</v>
      </c>
      <c r="C27" t="s">
        <v>23</v>
      </c>
      <c r="D27" s="1" t="s">
        <v>37</v>
      </c>
      <c r="E27" s="5">
        <v>48.28</v>
      </c>
      <c r="F27">
        <v>5</v>
      </c>
      <c r="G27" s="5">
        <f t="shared" si="0"/>
        <v>53.28</v>
      </c>
      <c r="H27" s="5">
        <v>33.81</v>
      </c>
      <c r="I27">
        <v>0</v>
      </c>
      <c r="J27" s="5">
        <f t="shared" si="1"/>
        <v>33.81</v>
      </c>
      <c r="K27" s="5">
        <f t="shared" si="2"/>
        <v>87.09</v>
      </c>
    </row>
    <row r="28" spans="1:11" ht="12.75">
      <c r="A28" s="4">
        <v>4029</v>
      </c>
      <c r="B28" t="s">
        <v>39</v>
      </c>
      <c r="C28" t="s">
        <v>40</v>
      </c>
      <c r="D28" s="1" t="s">
        <v>137</v>
      </c>
      <c r="E28" s="5">
        <v>43.94</v>
      </c>
      <c r="F28">
        <v>0</v>
      </c>
      <c r="G28" s="5">
        <f t="shared" si="0"/>
        <v>43.94</v>
      </c>
      <c r="H28" s="5">
        <v>30.6</v>
      </c>
      <c r="J28" s="5">
        <f t="shared" si="1"/>
        <v>30.6</v>
      </c>
      <c r="K28" s="5">
        <f t="shared" si="2"/>
        <v>74.53999999999999</v>
      </c>
    </row>
    <row r="29" spans="1:11" ht="12.75">
      <c r="A29" s="4">
        <v>4030</v>
      </c>
      <c r="B29" s="1" t="s">
        <v>25</v>
      </c>
      <c r="C29" s="1" t="s">
        <v>50</v>
      </c>
      <c r="D29" s="1" t="s">
        <v>44</v>
      </c>
      <c r="E29" s="5">
        <v>38.78</v>
      </c>
      <c r="F29">
        <v>5</v>
      </c>
      <c r="G29" s="5">
        <f t="shared" si="0"/>
        <v>43.78</v>
      </c>
      <c r="H29" s="5">
        <v>30.63</v>
      </c>
      <c r="I29">
        <v>5</v>
      </c>
      <c r="J29" s="5">
        <f t="shared" si="1"/>
        <v>35.629999999999995</v>
      </c>
      <c r="K29" s="5">
        <f t="shared" si="2"/>
        <v>79.41</v>
      </c>
    </row>
    <row r="30" spans="1:11" ht="12.75">
      <c r="A30" s="4">
        <v>4031</v>
      </c>
      <c r="B30" t="s">
        <v>145</v>
      </c>
      <c r="C30" t="s">
        <v>177</v>
      </c>
      <c r="D30" s="1" t="s">
        <v>14</v>
      </c>
      <c r="E30" s="5">
        <v>120</v>
      </c>
      <c r="G30" s="5">
        <f t="shared" si="0"/>
        <v>120</v>
      </c>
      <c r="H30" s="5">
        <v>33.4</v>
      </c>
      <c r="I30">
        <v>10</v>
      </c>
      <c r="J30" s="5">
        <f t="shared" si="1"/>
        <v>43.4</v>
      </c>
      <c r="K30" s="5">
        <f t="shared" si="2"/>
        <v>163.4</v>
      </c>
    </row>
    <row r="31" spans="1:11" ht="12.75">
      <c r="A31" s="4">
        <v>4032</v>
      </c>
      <c r="B31" s="1" t="s">
        <v>120</v>
      </c>
      <c r="C31" s="1" t="s">
        <v>68</v>
      </c>
      <c r="D31" s="1" t="s">
        <v>115</v>
      </c>
      <c r="E31" s="5">
        <v>43.56</v>
      </c>
      <c r="F31">
        <v>10</v>
      </c>
      <c r="G31" s="5">
        <f t="shared" si="0"/>
        <v>53.56</v>
      </c>
      <c r="H31" s="5">
        <v>40.82</v>
      </c>
      <c r="I31">
        <v>15</v>
      </c>
      <c r="J31" s="5">
        <f t="shared" si="1"/>
        <v>55.82</v>
      </c>
      <c r="K31" s="5">
        <f t="shared" si="2"/>
        <v>109.38</v>
      </c>
    </row>
    <row r="32" spans="1:11" ht="12.75">
      <c r="A32" s="4">
        <v>4033</v>
      </c>
      <c r="B32" s="1" t="s">
        <v>122</v>
      </c>
      <c r="C32" s="1" t="s">
        <v>178</v>
      </c>
      <c r="D32" s="1" t="s">
        <v>14</v>
      </c>
      <c r="E32" s="5">
        <v>120</v>
      </c>
      <c r="G32" s="5">
        <f t="shared" si="0"/>
        <v>120</v>
      </c>
      <c r="H32" s="5">
        <v>35.56</v>
      </c>
      <c r="I32">
        <v>5</v>
      </c>
      <c r="J32" s="5">
        <f t="shared" si="1"/>
        <v>40.56</v>
      </c>
      <c r="K32" s="5">
        <f t="shared" si="2"/>
        <v>160.56</v>
      </c>
    </row>
  </sheetData>
  <sheetProtection/>
  <mergeCells count="3">
    <mergeCell ref="E1:G1"/>
    <mergeCell ref="H1:J1"/>
    <mergeCell ref="M1:Q1"/>
  </mergeCells>
  <printOptions/>
  <pageMargins left="0.75" right="0.75" top="1" bottom="1" header="0.5" footer="0.5"/>
  <pageSetup fitToHeight="2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F14" sqref="F14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25390625" style="0" bestFit="1" customWidth="1"/>
    <col min="4" max="4" width="20.875" style="1" bestFit="1" customWidth="1"/>
    <col min="13" max="13" width="11.375" style="0" customWidth="1"/>
    <col min="21" max="21" width="12.25390625" style="0" customWidth="1"/>
    <col min="24" max="24" width="10.125" style="0" customWidth="1"/>
  </cols>
  <sheetData>
    <row r="1" spans="5:17" ht="12.75">
      <c r="E1" s="75" t="s">
        <v>8</v>
      </c>
      <c r="F1" s="75"/>
      <c r="G1" s="75"/>
      <c r="H1" s="75" t="s">
        <v>9</v>
      </c>
      <c r="I1" s="76"/>
      <c r="J1" s="75"/>
      <c r="K1" s="24"/>
      <c r="L1" s="24"/>
      <c r="M1" s="75"/>
      <c r="N1" s="75"/>
      <c r="O1" s="75"/>
      <c r="P1" s="75"/>
      <c r="Q1" s="75"/>
    </row>
    <row r="2" spans="1:17" ht="25.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2" t="s">
        <v>6</v>
      </c>
      <c r="H2" s="3" t="s">
        <v>4</v>
      </c>
      <c r="I2" s="3" t="s">
        <v>5</v>
      </c>
      <c r="J2" s="2" t="s">
        <v>6</v>
      </c>
      <c r="K2" s="2" t="s">
        <v>16</v>
      </c>
      <c r="L2" s="26"/>
      <c r="M2" s="2"/>
      <c r="N2" s="2"/>
      <c r="O2" s="2"/>
      <c r="P2" s="2"/>
      <c r="Q2" s="2"/>
    </row>
    <row r="3" spans="1:17" ht="12.75">
      <c r="A3" s="4">
        <v>3001</v>
      </c>
      <c r="B3" t="s">
        <v>39</v>
      </c>
      <c r="C3" t="s">
        <v>27</v>
      </c>
      <c r="D3" s="1" t="s">
        <v>14</v>
      </c>
      <c r="E3" s="5">
        <v>120</v>
      </c>
      <c r="F3" s="25"/>
      <c r="G3" s="5">
        <f aca="true" t="shared" si="0" ref="G3:G14">SUM(E3:F3)</f>
        <v>120</v>
      </c>
      <c r="H3" s="5">
        <v>34.97</v>
      </c>
      <c r="I3" s="25"/>
      <c r="J3" s="5">
        <f aca="true" t="shared" si="1" ref="J3:J14">SUM(H3:I3)</f>
        <v>34.97</v>
      </c>
      <c r="K3" s="5">
        <f aca="true" t="shared" si="2" ref="K3:K14">SUM(G3,J3)</f>
        <v>154.97</v>
      </c>
      <c r="L3" s="27"/>
      <c r="M3" s="5"/>
      <c r="N3" s="5"/>
      <c r="O3" s="25"/>
      <c r="Q3" s="27"/>
    </row>
    <row r="4" spans="1:17" ht="12.75">
      <c r="A4" s="4">
        <v>3002</v>
      </c>
      <c r="B4" t="s">
        <v>24</v>
      </c>
      <c r="C4" t="s">
        <v>179</v>
      </c>
      <c r="D4" s="1" t="s">
        <v>153</v>
      </c>
      <c r="E4" s="5">
        <v>120</v>
      </c>
      <c r="F4" s="25"/>
      <c r="G4" s="5">
        <f t="shared" si="0"/>
        <v>120</v>
      </c>
      <c r="H4" s="5">
        <v>47.62</v>
      </c>
      <c r="I4" s="25">
        <v>15</v>
      </c>
      <c r="J4" s="5">
        <f t="shared" si="1"/>
        <v>62.62</v>
      </c>
      <c r="K4" s="5">
        <f t="shared" si="2"/>
        <v>182.62</v>
      </c>
      <c r="L4" s="30"/>
      <c r="M4" s="5"/>
      <c r="N4" s="5"/>
      <c r="O4" s="25"/>
      <c r="Q4" s="27"/>
    </row>
    <row r="5" spans="1:17" ht="12.75">
      <c r="A5" s="4">
        <v>3003</v>
      </c>
      <c r="B5" t="s">
        <v>162</v>
      </c>
      <c r="C5" t="s">
        <v>180</v>
      </c>
      <c r="D5" s="1" t="s">
        <v>14</v>
      </c>
      <c r="E5" s="5">
        <v>120</v>
      </c>
      <c r="F5" s="25"/>
      <c r="G5" s="5">
        <f t="shared" si="0"/>
        <v>120</v>
      </c>
      <c r="H5" s="5">
        <v>100</v>
      </c>
      <c r="I5" s="25"/>
      <c r="J5" s="5">
        <f t="shared" si="1"/>
        <v>100</v>
      </c>
      <c r="K5" s="5">
        <f t="shared" si="2"/>
        <v>220</v>
      </c>
      <c r="L5" s="27"/>
      <c r="M5" s="5"/>
      <c r="N5" s="5"/>
      <c r="O5" s="25"/>
      <c r="Q5" s="27"/>
    </row>
    <row r="6" spans="1:17" ht="12.75">
      <c r="A6" s="4">
        <v>3004</v>
      </c>
      <c r="B6" t="s">
        <v>51</v>
      </c>
      <c r="C6" t="s">
        <v>80</v>
      </c>
      <c r="D6" s="1" t="s">
        <v>101</v>
      </c>
      <c r="E6" s="5">
        <v>65.94</v>
      </c>
      <c r="F6" s="25">
        <v>0</v>
      </c>
      <c r="G6" s="5">
        <f t="shared" si="0"/>
        <v>65.94</v>
      </c>
      <c r="H6" s="5">
        <v>45.6</v>
      </c>
      <c r="I6" s="25">
        <v>0</v>
      </c>
      <c r="J6" s="5">
        <f t="shared" si="1"/>
        <v>45.6</v>
      </c>
      <c r="K6" s="5">
        <f t="shared" si="2"/>
        <v>111.53999999999999</v>
      </c>
      <c r="L6" s="27"/>
      <c r="M6" s="5"/>
      <c r="N6" s="5"/>
      <c r="O6" s="25"/>
      <c r="Q6" s="25"/>
    </row>
    <row r="7" spans="1:17" ht="12.75">
      <c r="A7" s="4">
        <v>3005</v>
      </c>
      <c r="B7" t="s">
        <v>140</v>
      </c>
      <c r="C7" t="s">
        <v>181</v>
      </c>
      <c r="D7" s="1" t="s">
        <v>128</v>
      </c>
      <c r="E7" s="5">
        <v>93.97</v>
      </c>
      <c r="F7" s="25">
        <v>0</v>
      </c>
      <c r="G7" s="5">
        <f t="shared" si="0"/>
        <v>93.97</v>
      </c>
      <c r="H7" s="5">
        <v>58.72</v>
      </c>
      <c r="I7" s="25">
        <v>5</v>
      </c>
      <c r="J7" s="5">
        <f t="shared" si="1"/>
        <v>63.72</v>
      </c>
      <c r="K7" s="5">
        <f t="shared" si="2"/>
        <v>157.69</v>
      </c>
      <c r="L7" s="25"/>
      <c r="M7" s="5"/>
      <c r="N7" s="5"/>
      <c r="O7" s="25"/>
      <c r="Q7" s="25"/>
    </row>
    <row r="8" spans="1:11" ht="12.75">
      <c r="A8" s="4">
        <v>3007</v>
      </c>
      <c r="B8" t="s">
        <v>182</v>
      </c>
      <c r="C8" t="s">
        <v>183</v>
      </c>
      <c r="D8" s="1" t="s">
        <v>109</v>
      </c>
      <c r="E8" s="5">
        <v>82.25</v>
      </c>
      <c r="F8" s="25">
        <v>5</v>
      </c>
      <c r="G8" s="5">
        <f t="shared" si="0"/>
        <v>87.25</v>
      </c>
      <c r="H8" s="5">
        <v>51.47</v>
      </c>
      <c r="I8" s="25">
        <v>5</v>
      </c>
      <c r="J8" s="5">
        <f t="shared" si="1"/>
        <v>56.47</v>
      </c>
      <c r="K8" s="5">
        <f t="shared" si="2"/>
        <v>143.72</v>
      </c>
    </row>
    <row r="9" spans="1:11" ht="12.75">
      <c r="A9" s="4">
        <v>3008</v>
      </c>
      <c r="B9" t="s">
        <v>116</v>
      </c>
      <c r="C9" t="s">
        <v>184</v>
      </c>
      <c r="D9" s="1" t="s">
        <v>153</v>
      </c>
      <c r="E9" s="5">
        <v>120</v>
      </c>
      <c r="F9" s="25"/>
      <c r="G9" s="5">
        <f t="shared" si="0"/>
        <v>120</v>
      </c>
      <c r="H9" s="5">
        <v>55.59</v>
      </c>
      <c r="I9" s="25">
        <v>15</v>
      </c>
      <c r="J9" s="5">
        <f t="shared" si="1"/>
        <v>70.59</v>
      </c>
      <c r="K9" s="5">
        <f t="shared" si="2"/>
        <v>190.59</v>
      </c>
    </row>
    <row r="10" spans="1:11" ht="12.75">
      <c r="A10" s="4">
        <v>3009</v>
      </c>
      <c r="B10" t="s">
        <v>24</v>
      </c>
      <c r="C10" t="s">
        <v>186</v>
      </c>
      <c r="D10" s="1" t="s">
        <v>107</v>
      </c>
      <c r="E10" s="5">
        <v>120</v>
      </c>
      <c r="F10" s="25"/>
      <c r="G10" s="5">
        <f t="shared" si="0"/>
        <v>120</v>
      </c>
      <c r="H10" s="5">
        <v>38.75</v>
      </c>
      <c r="I10" s="25">
        <v>0</v>
      </c>
      <c r="J10" s="5">
        <f t="shared" si="1"/>
        <v>38.75</v>
      </c>
      <c r="K10" s="5">
        <f t="shared" si="2"/>
        <v>158.75</v>
      </c>
    </row>
    <row r="11" spans="1:11" ht="12.75">
      <c r="A11" s="4">
        <v>3010</v>
      </c>
      <c r="B11" s="1" t="s">
        <v>120</v>
      </c>
      <c r="C11" s="1" t="s">
        <v>96</v>
      </c>
      <c r="D11" s="1" t="s">
        <v>57</v>
      </c>
      <c r="E11" s="5">
        <v>49</v>
      </c>
      <c r="F11" s="25">
        <v>5</v>
      </c>
      <c r="G11" s="5">
        <f t="shared" si="0"/>
        <v>54</v>
      </c>
      <c r="H11" s="5">
        <v>36.25</v>
      </c>
      <c r="I11" s="25">
        <v>0</v>
      </c>
      <c r="J11" s="5">
        <f t="shared" si="1"/>
        <v>36.25</v>
      </c>
      <c r="K11" s="5">
        <f t="shared" si="2"/>
        <v>90.25</v>
      </c>
    </row>
    <row r="12" spans="1:11" ht="12.75">
      <c r="A12" s="4">
        <v>3012</v>
      </c>
      <c r="B12" s="1" t="s">
        <v>22</v>
      </c>
      <c r="C12" s="1" t="s">
        <v>185</v>
      </c>
      <c r="D12" s="1" t="s">
        <v>128</v>
      </c>
      <c r="E12" s="5">
        <v>56.31</v>
      </c>
      <c r="F12" s="25">
        <v>0</v>
      </c>
      <c r="G12" s="5">
        <f t="shared" si="0"/>
        <v>56.31</v>
      </c>
      <c r="H12" s="5">
        <v>40.97</v>
      </c>
      <c r="I12" s="25">
        <v>5</v>
      </c>
      <c r="J12" s="5">
        <f t="shared" si="1"/>
        <v>45.97</v>
      </c>
      <c r="K12" s="5">
        <f t="shared" si="2"/>
        <v>102.28</v>
      </c>
    </row>
    <row r="13" spans="1:11" ht="12.75">
      <c r="A13" s="4">
        <v>3013</v>
      </c>
      <c r="B13" t="s">
        <v>46</v>
      </c>
      <c r="C13" t="s">
        <v>60</v>
      </c>
      <c r="D13" s="47" t="s">
        <v>113</v>
      </c>
      <c r="E13" s="5">
        <v>46</v>
      </c>
      <c r="F13" s="25">
        <v>0</v>
      </c>
      <c r="G13" s="5">
        <f t="shared" si="0"/>
        <v>46</v>
      </c>
      <c r="H13" s="5">
        <v>32.47</v>
      </c>
      <c r="I13" s="25">
        <v>0</v>
      </c>
      <c r="J13" s="5">
        <f t="shared" si="1"/>
        <v>32.47</v>
      </c>
      <c r="K13" s="5">
        <f t="shared" si="2"/>
        <v>78.47</v>
      </c>
    </row>
    <row r="14" spans="1:11" ht="12.75">
      <c r="A14" s="4">
        <v>3014</v>
      </c>
      <c r="B14" t="s">
        <v>103</v>
      </c>
      <c r="C14" t="s">
        <v>187</v>
      </c>
      <c r="D14" s="1" t="s">
        <v>38</v>
      </c>
      <c r="E14" s="5">
        <v>120</v>
      </c>
      <c r="F14" s="25"/>
      <c r="G14" s="5">
        <f t="shared" si="0"/>
        <v>120</v>
      </c>
      <c r="H14" s="5">
        <v>37.47</v>
      </c>
      <c r="I14" s="25">
        <v>0</v>
      </c>
      <c r="J14" s="5">
        <f t="shared" si="1"/>
        <v>37.47</v>
      </c>
      <c r="K14" s="5">
        <f t="shared" si="2"/>
        <v>157.47</v>
      </c>
    </row>
  </sheetData>
  <sheetProtection/>
  <mergeCells count="3">
    <mergeCell ref="E1:G1"/>
    <mergeCell ref="H1:J1"/>
    <mergeCell ref="M1:Q1"/>
  </mergeCells>
  <printOptions/>
  <pageMargins left="0.75" right="0.75" top="1" bottom="1" header="0.5" footer="0.5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Zver</cp:lastModifiedBy>
  <cp:lastPrinted>2010-07-31T12:38:55Z</cp:lastPrinted>
  <dcterms:created xsi:type="dcterms:W3CDTF">2004-06-14T22:07:41Z</dcterms:created>
  <dcterms:modified xsi:type="dcterms:W3CDTF">2010-08-15T08:51:42Z</dcterms:modified>
  <cp:category/>
  <cp:version/>
  <cp:contentType/>
  <cp:contentStatus/>
</cp:coreProperties>
</file>