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19320" windowHeight="10740" activeTab="1"/>
  </bookViews>
  <sheets>
    <sheet name="Title" sheetId="1" r:id="rId1"/>
    <sheet name="BA-Maxi" sheetId="2" r:id="rId2"/>
    <sheet name="BA-Mini" sheetId="3" r:id="rId3"/>
    <sheet name="BA-Medium" sheetId="4" r:id="rId4"/>
  </sheets>
  <definedNames>
    <definedName name="_xlfn.BAHTTEXT" hidden="1">#NAME?</definedName>
    <definedName name="_xlnm.Print_Area" localSheetId="1">'BA-Maxi'!$A$1:$Q$55</definedName>
    <definedName name="_xlnm.Print_Area" localSheetId="3">'BA-Medium'!$A$1:$Q$26</definedName>
    <definedName name="_xlnm.Print_Area" localSheetId="2">'BA-Mini'!$A$1:$Q$33</definedName>
  </definedNames>
  <calcPr fullCalcOnLoad="1"/>
</workbook>
</file>

<file path=xl/sharedStrings.xml><?xml version="1.0" encoding="utf-8"?>
<sst xmlns="http://schemas.openxmlformats.org/spreadsheetml/2006/main" count="452" uniqueCount="192">
  <si>
    <t xml:space="preserve">Протокол соревнований по аджилити </t>
  </si>
  <si>
    <t>«Мир домашних животных»</t>
  </si>
  <si>
    <t>дата:</t>
  </si>
  <si>
    <t>30-31 января 2010 г.</t>
  </si>
  <si>
    <t>место проведения:</t>
  </si>
  <si>
    <t>г. Пермь, ВЦ "Пермская Ярмарка"</t>
  </si>
  <si>
    <t>количество участников:</t>
  </si>
  <si>
    <t>программа:</t>
  </si>
  <si>
    <t xml:space="preserve">двоеборье </t>
  </si>
  <si>
    <t>главный судья:</t>
  </si>
  <si>
    <t>Карпушина Н.А.</t>
  </si>
  <si>
    <t>судьи:</t>
  </si>
  <si>
    <t>Кудрин А.В.</t>
  </si>
  <si>
    <t>главный секретарь:</t>
  </si>
  <si>
    <t>Кудрина А.С.</t>
  </si>
  <si>
    <t>секретари:</t>
  </si>
  <si>
    <t>Банщикова А.А,</t>
  </si>
  <si>
    <t>двоеборье</t>
  </si>
  <si>
    <t xml:space="preserve">длина </t>
  </si>
  <si>
    <t>КВ</t>
  </si>
  <si>
    <t>скорость</t>
  </si>
  <si>
    <t>ПВ</t>
  </si>
  <si>
    <t>№</t>
  </si>
  <si>
    <t>ФИ спортсмена</t>
  </si>
  <si>
    <t>Огранизация / город</t>
  </si>
  <si>
    <t>Порода и кличка собаки</t>
  </si>
  <si>
    <t>АДЖИЛИТИ</t>
  </si>
  <si>
    <t>ДЖАМПИНГ</t>
  </si>
  <si>
    <t>сумма штрафов</t>
  </si>
  <si>
    <t>сумма времени</t>
  </si>
  <si>
    <t>Место</t>
  </si>
  <si>
    <t>штраф по трассе</t>
  </si>
  <si>
    <t>время</t>
  </si>
  <si>
    <t>штраф за время</t>
  </si>
  <si>
    <t>общий штраф</t>
  </si>
  <si>
    <t>ШАР/Пермь</t>
  </si>
  <si>
    <t>Екатеринбург</t>
  </si>
  <si>
    <t>ЦСС/Пермь</t>
  </si>
  <si>
    <t>ДТЮ/Пермь</t>
  </si>
  <si>
    <t>Тюмень</t>
  </si>
  <si>
    <t>Антей/Пермь</t>
  </si>
  <si>
    <t>Категория MAXI</t>
  </si>
  <si>
    <t>Штернберг Наталья</t>
  </si>
  <si>
    <t>б/к Феррари</t>
  </si>
  <si>
    <t>Зворыгина Любовь</t>
  </si>
  <si>
    <t>б/к Элвис</t>
  </si>
  <si>
    <t>Рысенкова Ирина</t>
  </si>
  <si>
    <t>б/к Арвен</t>
  </si>
  <si>
    <t>Папко Татьяна</t>
  </si>
  <si>
    <t>б/к Брайт Би</t>
  </si>
  <si>
    <t>Чебыкина Ирина</t>
  </si>
  <si>
    <t>ир/т Жеральд</t>
  </si>
  <si>
    <t>Евдокимова Радислава</t>
  </si>
  <si>
    <t>малинуа Шумахер</t>
  </si>
  <si>
    <t>Анисимова Александра</t>
  </si>
  <si>
    <t>метис Ника</t>
  </si>
  <si>
    <t>Булякбаева Алена</t>
  </si>
  <si>
    <t>н/о Один</t>
  </si>
  <si>
    <t>Попова Дарья</t>
  </si>
  <si>
    <t>б/к Вестерн</t>
  </si>
  <si>
    <t>Пискулина Наталья</t>
  </si>
  <si>
    <t>б/к Кэп Фэйвэрит</t>
  </si>
  <si>
    <t>Бондарева Анна</t>
  </si>
  <si>
    <t>б/к Беркут</t>
  </si>
  <si>
    <t>Загрутдинова Диана</t>
  </si>
  <si>
    <t>б/к Аксель</t>
  </si>
  <si>
    <t>Косякова Екатерина</t>
  </si>
  <si>
    <t>б/к Ап.Джем</t>
  </si>
  <si>
    <t>Кудрина Анна</t>
  </si>
  <si>
    <t>б/к Perpetum Mobile</t>
  </si>
  <si>
    <t>снят</t>
  </si>
  <si>
    <t>Ярыгина Ольга</t>
  </si>
  <si>
    <t>н/о Здэлак</t>
  </si>
  <si>
    <t>Лобанова Анастасия</t>
  </si>
  <si>
    <t>пудель Бенджамен</t>
  </si>
  <si>
    <t>б/к Престиж</t>
  </si>
  <si>
    <t>Трифонов Данил</t>
  </si>
  <si>
    <t>метис Джетта</t>
  </si>
  <si>
    <t>б/к Гейм Спирит</t>
  </si>
  <si>
    <t xml:space="preserve">Катутис Ангелина  </t>
  </si>
  <si>
    <t>б/к Виола</t>
  </si>
  <si>
    <t>б/к Грег</t>
  </si>
  <si>
    <t>Мамаева Екатерина</t>
  </si>
  <si>
    <t>тервюрен Иркут</t>
  </si>
  <si>
    <t>Банщикова Александра</t>
  </si>
  <si>
    <t>б/к Альма</t>
  </si>
  <si>
    <t>Пшеничникова Мария</t>
  </si>
  <si>
    <t>б/к Виртуоз</t>
  </si>
  <si>
    <t>Черкашина Анна</t>
  </si>
  <si>
    <t>б/к Вираж</t>
  </si>
  <si>
    <t>Злобина Маргарита</t>
  </si>
  <si>
    <t>малинуа Геенна</t>
  </si>
  <si>
    <t>Меньшенина Алена</t>
  </si>
  <si>
    <t>н/о Джера</t>
  </si>
  <si>
    <t>Мохова Ирина</t>
  </si>
  <si>
    <t>б/к Юла</t>
  </si>
  <si>
    <t>Соловьева Полина</t>
  </si>
  <si>
    <t>метис Прада</t>
  </si>
  <si>
    <t>б/к Акелла</t>
  </si>
  <si>
    <t>Остапчук Евгения</t>
  </si>
  <si>
    <t>ир/сет Рея</t>
  </si>
  <si>
    <t>Калашникова Наталья</t>
  </si>
  <si>
    <t>кбт Вильям</t>
  </si>
  <si>
    <t>Костарева Нелли</t>
  </si>
  <si>
    <t>пудель Василиса</t>
  </si>
  <si>
    <t>Баженова Светлана</t>
  </si>
  <si>
    <t>б/к Кайрос Фэйстфул Лак</t>
  </si>
  <si>
    <t>н/я</t>
  </si>
  <si>
    <t>Маленьких Юлия</t>
  </si>
  <si>
    <t>шелти Пьеро</t>
  </si>
  <si>
    <t>Митрошина Анна</t>
  </si>
  <si>
    <t>метис Банзай</t>
  </si>
  <si>
    <t>б/к Гленда</t>
  </si>
  <si>
    <t>Яковлева Наталья</t>
  </si>
  <si>
    <t>далматин Мэгги</t>
  </si>
  <si>
    <t>Варава Анна</t>
  </si>
  <si>
    <t>б/к Болто</t>
  </si>
  <si>
    <t>малинуа Гидра</t>
  </si>
  <si>
    <t>Дружинина Ольга</t>
  </si>
  <si>
    <t>б/к Глен</t>
  </si>
  <si>
    <t>б/к Везунчик</t>
  </si>
  <si>
    <t xml:space="preserve">Лавелина Евгения </t>
  </si>
  <si>
    <t>метис Терра</t>
  </si>
  <si>
    <t>Рудашевская Евгения</t>
  </si>
  <si>
    <t>малинуа Бяка</t>
  </si>
  <si>
    <t>Брюхова Кристина</t>
  </si>
  <si>
    <t>далматин Барон</t>
  </si>
  <si>
    <t>Карпушин Александр</t>
  </si>
  <si>
    <t>г/р Виктория</t>
  </si>
  <si>
    <t>Карсаева Татьяна</t>
  </si>
  <si>
    <t>малинуа Алька с Курганова</t>
  </si>
  <si>
    <t>Категория MEDIUM</t>
  </si>
  <si>
    <t>Категория MINI</t>
  </si>
  <si>
    <t>б/к Баттерфляй</t>
  </si>
  <si>
    <t>шелти Вальтер</t>
  </si>
  <si>
    <t>б/к Юнити</t>
  </si>
  <si>
    <t>Косякова Варвара</t>
  </si>
  <si>
    <t>шелти Брюс</t>
  </si>
  <si>
    <t>гл.ф/т Гиви</t>
  </si>
  <si>
    <t>Семина Юлия</t>
  </si>
  <si>
    <t>рус/спан. Бумер</t>
  </si>
  <si>
    <t>шелти Цент</t>
  </si>
  <si>
    <t>метис Риск</t>
  </si>
  <si>
    <t>Голомидова Екатерина</t>
  </si>
  <si>
    <t>шелти Ур.Шустрик</t>
  </si>
  <si>
    <t>гл.ф/т Бэби</t>
  </si>
  <si>
    <t>б/к Аризона</t>
  </si>
  <si>
    <t>шелти Чудо</t>
  </si>
  <si>
    <t>шелти Лисенок</t>
  </si>
  <si>
    <t>б/к Мамба</t>
  </si>
  <si>
    <t>шелти Тим</t>
  </si>
  <si>
    <t>Панфилова Татьяна</t>
  </si>
  <si>
    <t>гл.ф/т Зербина</t>
  </si>
  <si>
    <t>Макурина Анастасия</t>
  </si>
  <si>
    <t>гл.ф/т Амели</t>
  </si>
  <si>
    <t>Солодкина Анна</t>
  </si>
  <si>
    <t>шелти Гамми</t>
  </si>
  <si>
    <t>Ганеева Светлана</t>
  </si>
  <si>
    <t>шелти Матисс</t>
  </si>
  <si>
    <t>шелти Ноктюрн</t>
  </si>
  <si>
    <t>шелти Иф Онли</t>
  </si>
  <si>
    <t>шелти Сюзанна</t>
  </si>
  <si>
    <t>шелти Пайнери</t>
  </si>
  <si>
    <t>шелти Виолетта</t>
  </si>
  <si>
    <t>Кирьянова Екатерина</t>
  </si>
  <si>
    <t>в/т Девид</t>
  </si>
  <si>
    <t>Пономарева Дарья</t>
  </si>
  <si>
    <t>шпиц Бонапарт</t>
  </si>
  <si>
    <t>Четверикова Яна</t>
  </si>
  <si>
    <t>шелти Ельсор</t>
  </si>
  <si>
    <t>Овченкова Юлия</t>
  </si>
  <si>
    <t>метис Джем</t>
  </si>
  <si>
    <t>шелти Тотал Тотти Кумитэ</t>
  </si>
  <si>
    <t>шелти Хэллоуин</t>
  </si>
  <si>
    <t>шелти Николетта</t>
  </si>
  <si>
    <t>шелти Адреналина</t>
  </si>
  <si>
    <t>Кольцова Анна</t>
  </si>
  <si>
    <t>шелти Зол.Лис</t>
  </si>
  <si>
    <t>пудель Дуся</t>
  </si>
  <si>
    <t>шпиц Геральт</t>
  </si>
  <si>
    <t>шелти Ирис</t>
  </si>
  <si>
    <t>Костарева Валерия</t>
  </si>
  <si>
    <t>дрт Епифан</t>
  </si>
  <si>
    <t>шелти Барбариска</t>
  </si>
  <si>
    <t>шелти Шерон</t>
  </si>
  <si>
    <t>Тенкачева Евгения</t>
  </si>
  <si>
    <t>шелти Норис</t>
  </si>
  <si>
    <t>Романова Юлия</t>
  </si>
  <si>
    <t>шелти Банберри</t>
  </si>
  <si>
    <t>шелти Аджилика</t>
  </si>
  <si>
    <t>папильон Унас</t>
  </si>
  <si>
    <t>90 пар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</si>
</sst>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00"/>
    <numFmt numFmtId="166" formatCode="0.00000"/>
    <numFmt numFmtId="167" formatCode="0.0000"/>
    <numFmt numFmtId="168" formatCode="0.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.000"/>
    <numFmt numFmtId="176" formatCode="0.0E+00"/>
    <numFmt numFmtId="177" formatCode="0E+00"/>
    <numFmt numFmtId="178" formatCode="_-* #,##0.0_р_._-;\-* #,##0.0_р_._-;_-* &quot;-&quot;??_р_._-;_-@_-"/>
  </numFmts>
  <fonts count="2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20"/>
      <name val="Arial"/>
      <family val="2"/>
    </font>
    <font>
      <sz val="26"/>
      <name val="Arial"/>
      <family val="2"/>
    </font>
    <font>
      <sz val="24"/>
      <name val="Arial"/>
      <family val="2"/>
    </font>
    <font>
      <b/>
      <sz val="36"/>
      <name val="Arial"/>
      <family val="2"/>
    </font>
    <font>
      <sz val="16"/>
      <name val="Arial"/>
      <family val="2"/>
    </font>
    <font>
      <sz val="2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 Narrow"/>
      <family val="2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dotted"/>
      <bottom style="dotted"/>
    </border>
    <border>
      <left style="medium"/>
      <right style="medium"/>
      <top style="medium"/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 style="medium"/>
      <top style="dotted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4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4" fillId="2" borderId="4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9" fillId="2" borderId="4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0" fontId="11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right"/>
    </xf>
    <xf numFmtId="0" fontId="13" fillId="2" borderId="6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3" fillId="2" borderId="0" xfId="0" applyFont="1" applyFill="1" applyBorder="1" applyAlignment="1">
      <alignment horizontal="right"/>
    </xf>
    <xf numFmtId="0" fontId="13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3" fillId="2" borderId="7" xfId="0" applyFont="1" applyFill="1" applyBorder="1" applyAlignment="1">
      <alignment horizontal="left"/>
    </xf>
    <xf numFmtId="0" fontId="13" fillId="2" borderId="4" xfId="0" applyFont="1" applyFill="1" applyBorder="1" applyAlignment="1">
      <alignment horizontal="left"/>
    </xf>
    <xf numFmtId="0" fontId="13" fillId="2" borderId="5" xfId="0" applyFont="1" applyFill="1" applyBorder="1" applyAlignment="1">
      <alignment horizontal="left"/>
    </xf>
    <xf numFmtId="0" fontId="13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13" fillId="2" borderId="8" xfId="0" applyFont="1" applyFill="1" applyBorder="1" applyAlignment="1">
      <alignment horizontal="left"/>
    </xf>
    <xf numFmtId="0" fontId="13" fillId="2" borderId="9" xfId="0" applyFont="1" applyFill="1" applyBorder="1" applyAlignment="1">
      <alignment horizontal="left"/>
    </xf>
    <xf numFmtId="0" fontId="13" fillId="2" borderId="10" xfId="0" applyFont="1" applyFill="1" applyBorder="1" applyAlignment="1">
      <alignment horizontal="left"/>
    </xf>
    <xf numFmtId="0" fontId="14" fillId="2" borderId="0" xfId="0" applyFont="1" applyFill="1" applyAlignment="1" applyProtection="1">
      <alignment/>
      <protection hidden="1"/>
    </xf>
    <xf numFmtId="0" fontId="4" fillId="2" borderId="0" xfId="0" applyFont="1" applyFill="1" applyAlignment="1" applyProtection="1">
      <alignment/>
      <protection hidden="1"/>
    </xf>
    <xf numFmtId="0" fontId="15" fillId="2" borderId="0" xfId="0" applyFont="1" applyFill="1" applyAlignment="1" applyProtection="1">
      <alignment horizontal="left"/>
      <protection hidden="1"/>
    </xf>
    <xf numFmtId="0" fontId="16" fillId="2" borderId="0" xfId="0" applyFont="1" applyFill="1" applyAlignment="1" applyProtection="1">
      <alignment horizontal="left"/>
      <protection hidden="1"/>
    </xf>
    <xf numFmtId="0" fontId="4" fillId="2" borderId="0" xfId="0" applyFont="1" applyFill="1" applyAlignment="1" applyProtection="1">
      <alignment horizontal="left"/>
      <protection hidden="1"/>
    </xf>
    <xf numFmtId="0" fontId="16" fillId="2" borderId="0" xfId="0" applyFont="1" applyFill="1" applyAlignment="1" applyProtection="1">
      <alignment horizontal="center"/>
      <protection hidden="1"/>
    </xf>
    <xf numFmtId="0" fontId="17" fillId="2" borderId="0" xfId="0" applyFont="1" applyFill="1" applyAlignment="1" applyProtection="1">
      <alignment/>
      <protection hidden="1"/>
    </xf>
    <xf numFmtId="0" fontId="18" fillId="2" borderId="0" xfId="0" applyFont="1" applyFill="1" applyAlignment="1" applyProtection="1">
      <alignment horizontal="left"/>
      <protection hidden="1"/>
    </xf>
    <xf numFmtId="0" fontId="19" fillId="2" borderId="0" xfId="0" applyFont="1" applyFill="1" applyAlignment="1" applyProtection="1">
      <alignment/>
      <protection hidden="1"/>
    </xf>
    <xf numFmtId="0" fontId="19" fillId="2" borderId="11" xfId="0" applyFont="1" applyFill="1" applyBorder="1" applyAlignment="1" applyProtection="1">
      <alignment/>
      <protection hidden="1"/>
    </xf>
    <xf numFmtId="0" fontId="14" fillId="2" borderId="12" xfId="0" applyFont="1" applyFill="1" applyBorder="1" applyAlignment="1" applyProtection="1">
      <alignment horizontal="center"/>
      <protection hidden="1"/>
    </xf>
    <xf numFmtId="0" fontId="14" fillId="2" borderId="13" xfId="0" applyFont="1" applyFill="1" applyBorder="1" applyAlignment="1" applyProtection="1">
      <alignment horizontal="center"/>
      <protection hidden="1"/>
    </xf>
    <xf numFmtId="0" fontId="14" fillId="2" borderId="14" xfId="0" applyFont="1" applyFill="1" applyBorder="1" applyAlignment="1" applyProtection="1">
      <alignment horizontal="center"/>
      <protection hidden="1"/>
    </xf>
    <xf numFmtId="0" fontId="14" fillId="2" borderId="0" xfId="0" applyFont="1" applyFill="1" applyBorder="1" applyAlignment="1" applyProtection="1">
      <alignment horizontal="right"/>
      <protection hidden="1"/>
    </xf>
    <xf numFmtId="0" fontId="14" fillId="2" borderId="15" xfId="0" applyFont="1" applyFill="1" applyBorder="1" applyAlignment="1" applyProtection="1">
      <alignment horizontal="center"/>
      <protection hidden="1"/>
    </xf>
    <xf numFmtId="0" fontId="14" fillId="2" borderId="16" xfId="0" applyFont="1" applyFill="1" applyBorder="1" applyAlignment="1" applyProtection="1">
      <alignment horizontal="center"/>
      <protection hidden="1"/>
    </xf>
    <xf numFmtId="0" fontId="14" fillId="2" borderId="17" xfId="0" applyFont="1" applyFill="1" applyBorder="1" applyAlignment="1" applyProtection="1">
      <alignment horizontal="center"/>
      <protection hidden="1"/>
    </xf>
    <xf numFmtId="169" fontId="14" fillId="2" borderId="16" xfId="0" applyNumberFormat="1" applyFont="1" applyFill="1" applyBorder="1" applyAlignment="1" applyProtection="1">
      <alignment horizontal="center"/>
      <protection hidden="1"/>
    </xf>
    <xf numFmtId="0" fontId="14" fillId="2" borderId="18" xfId="0" applyFont="1" applyFill="1" applyBorder="1" applyAlignment="1" applyProtection="1">
      <alignment horizontal="center"/>
      <protection hidden="1"/>
    </xf>
    <xf numFmtId="0" fontId="18" fillId="2" borderId="19" xfId="0" applyFont="1" applyFill="1" applyBorder="1" applyAlignment="1" applyProtection="1">
      <alignment horizontal="center" vertical="center" wrapText="1"/>
      <protection hidden="1"/>
    </xf>
    <xf numFmtId="0" fontId="18" fillId="2" borderId="20" xfId="0" applyFont="1" applyFill="1" applyBorder="1" applyAlignment="1" applyProtection="1">
      <alignment horizontal="center" vertical="center" wrapText="1"/>
      <protection hidden="1"/>
    </xf>
    <xf numFmtId="0" fontId="18" fillId="2" borderId="21" xfId="0" applyFont="1" applyFill="1" applyBorder="1" applyAlignment="1" applyProtection="1">
      <alignment horizontal="center" vertical="center" wrapText="1"/>
      <protection hidden="1"/>
    </xf>
    <xf numFmtId="0" fontId="18" fillId="2" borderId="22" xfId="0" applyFont="1" applyFill="1" applyBorder="1" applyAlignment="1" applyProtection="1">
      <alignment horizontal="center" vertical="center" wrapText="1"/>
      <protection hidden="1"/>
    </xf>
    <xf numFmtId="0" fontId="18" fillId="2" borderId="23" xfId="0" applyFont="1" applyFill="1" applyBorder="1" applyAlignment="1" applyProtection="1">
      <alignment horizontal="center" vertical="center" wrapText="1"/>
      <protection hidden="1"/>
    </xf>
    <xf numFmtId="0" fontId="14" fillId="2" borderId="24" xfId="0" applyFont="1" applyFill="1" applyBorder="1" applyAlignment="1" applyProtection="1">
      <alignment horizontal="center"/>
      <protection hidden="1"/>
    </xf>
    <xf numFmtId="0" fontId="14" fillId="2" borderId="25" xfId="0" applyFont="1" applyFill="1" applyBorder="1" applyAlignment="1" applyProtection="1">
      <alignment/>
      <protection hidden="1"/>
    </xf>
    <xf numFmtId="0" fontId="14" fillId="2" borderId="26" xfId="0" applyFont="1" applyFill="1" applyBorder="1" applyAlignment="1" applyProtection="1">
      <alignment/>
      <protection hidden="1"/>
    </xf>
    <xf numFmtId="1" fontId="4" fillId="2" borderId="27" xfId="0" applyNumberFormat="1" applyFont="1" applyFill="1" applyBorder="1" applyAlignment="1" applyProtection="1">
      <alignment horizontal="right"/>
      <protection hidden="1"/>
    </xf>
    <xf numFmtId="2" fontId="4" fillId="2" borderId="28" xfId="0" applyNumberFormat="1" applyFont="1" applyFill="1" applyBorder="1" applyAlignment="1" applyProtection="1">
      <alignment horizontal="right"/>
      <protection hidden="1"/>
    </xf>
    <xf numFmtId="0" fontId="4" fillId="2" borderId="29" xfId="0" applyFont="1" applyFill="1" applyBorder="1" applyAlignment="1" applyProtection="1">
      <alignment horizontal="right"/>
      <protection hidden="1"/>
    </xf>
    <xf numFmtId="0" fontId="4" fillId="2" borderId="30" xfId="0" applyFont="1" applyFill="1" applyBorder="1" applyAlignment="1" applyProtection="1">
      <alignment horizontal="right"/>
      <protection hidden="1"/>
    </xf>
    <xf numFmtId="0" fontId="4" fillId="2" borderId="27" xfId="0" applyFont="1" applyFill="1" applyBorder="1" applyAlignment="1" applyProtection="1">
      <alignment horizontal="right"/>
      <protection hidden="1"/>
    </xf>
    <xf numFmtId="0" fontId="4" fillId="2" borderId="31" xfId="0" applyFont="1" applyFill="1" applyBorder="1" applyAlignment="1" applyProtection="1">
      <alignment horizontal="right"/>
      <protection hidden="1"/>
    </xf>
    <xf numFmtId="0" fontId="4" fillId="2" borderId="32" xfId="0" applyFont="1" applyFill="1" applyBorder="1" applyAlignment="1" applyProtection="1">
      <alignment horizontal="right"/>
      <protection hidden="1"/>
    </xf>
    <xf numFmtId="2" fontId="4" fillId="2" borderId="33" xfId="0" applyNumberFormat="1" applyFont="1" applyFill="1" applyBorder="1" applyAlignment="1" applyProtection="1">
      <alignment horizontal="center"/>
      <protection hidden="1"/>
    </xf>
    <xf numFmtId="2" fontId="4" fillId="2" borderId="34" xfId="0" applyNumberFormat="1" applyFont="1" applyFill="1" applyBorder="1" applyAlignment="1" applyProtection="1">
      <alignment horizontal="center"/>
      <protection hidden="1"/>
    </xf>
    <xf numFmtId="0" fontId="4" fillId="2" borderId="35" xfId="0" applyFont="1" applyFill="1" applyBorder="1" applyAlignment="1" applyProtection="1">
      <alignment horizontal="center"/>
      <protection hidden="1"/>
    </xf>
    <xf numFmtId="1" fontId="4" fillId="2" borderId="36" xfId="0" applyNumberFormat="1" applyFont="1" applyFill="1" applyBorder="1" applyAlignment="1" applyProtection="1">
      <alignment horizontal="right"/>
      <protection hidden="1"/>
    </xf>
    <xf numFmtId="2" fontId="4" fillId="2" borderId="31" xfId="0" applyNumberFormat="1" applyFont="1" applyFill="1" applyBorder="1" applyAlignment="1" applyProtection="1">
      <alignment horizontal="right"/>
      <protection hidden="1"/>
    </xf>
    <xf numFmtId="0" fontId="4" fillId="2" borderId="36" xfId="0" applyFont="1" applyFill="1" applyBorder="1" applyAlignment="1" applyProtection="1">
      <alignment horizontal="right"/>
      <protection hidden="1"/>
    </xf>
    <xf numFmtId="2" fontId="4" fillId="2" borderId="37" xfId="0" applyNumberFormat="1" applyFont="1" applyFill="1" applyBorder="1" applyAlignment="1" applyProtection="1">
      <alignment horizontal="center"/>
      <protection hidden="1"/>
    </xf>
    <xf numFmtId="0" fontId="4" fillId="2" borderId="38" xfId="0" applyFont="1" applyFill="1" applyBorder="1" applyAlignment="1" applyProtection="1">
      <alignment horizontal="center"/>
      <protection hidden="1"/>
    </xf>
    <xf numFmtId="0" fontId="14" fillId="2" borderId="39" xfId="0" applyFont="1" applyFill="1" applyBorder="1" applyAlignment="1" applyProtection="1">
      <alignment horizontal="center"/>
      <protection hidden="1"/>
    </xf>
    <xf numFmtId="0" fontId="4" fillId="2" borderId="40" xfId="0" applyFont="1" applyFill="1" applyBorder="1" applyAlignment="1" applyProtection="1">
      <alignment/>
      <protection hidden="1"/>
    </xf>
    <xf numFmtId="0" fontId="4" fillId="2" borderId="41" xfId="0" applyFont="1" applyFill="1" applyBorder="1" applyAlignment="1" applyProtection="1">
      <alignment/>
      <protection hidden="1"/>
    </xf>
    <xf numFmtId="0" fontId="4" fillId="2" borderId="39" xfId="0" applyFont="1" applyFill="1" applyBorder="1" applyAlignment="1" applyProtection="1">
      <alignment/>
      <protection hidden="1"/>
    </xf>
    <xf numFmtId="0" fontId="4" fillId="2" borderId="42" xfId="0" applyFont="1" applyFill="1" applyBorder="1" applyAlignment="1" applyProtection="1">
      <alignment/>
      <protection hidden="1"/>
    </xf>
    <xf numFmtId="0" fontId="4" fillId="2" borderId="43" xfId="0" applyFont="1" applyFill="1" applyBorder="1" applyAlignment="1" applyProtection="1">
      <alignment/>
      <protection hidden="1"/>
    </xf>
    <xf numFmtId="0" fontId="4" fillId="2" borderId="44" xfId="0" applyFont="1" applyFill="1" applyBorder="1" applyAlignment="1" applyProtection="1">
      <alignment/>
      <protection hidden="1"/>
    </xf>
    <xf numFmtId="0" fontId="8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4" fillId="2" borderId="45" xfId="0" applyFont="1" applyFill="1" applyBorder="1" applyAlignment="1" applyProtection="1">
      <alignment horizontal="center" vertical="center" wrapText="1"/>
      <protection hidden="1"/>
    </xf>
    <xf numFmtId="0" fontId="4" fillId="2" borderId="46" xfId="0" applyFont="1" applyFill="1" applyBorder="1" applyAlignment="1" applyProtection="1">
      <alignment horizontal="center" vertical="center" wrapText="1"/>
      <protection hidden="1"/>
    </xf>
    <xf numFmtId="0" fontId="4" fillId="2" borderId="12" xfId="0" applyFont="1" applyFill="1" applyBorder="1" applyAlignment="1" applyProtection="1">
      <alignment horizontal="center" vertical="center"/>
      <protection hidden="1"/>
    </xf>
    <xf numFmtId="0" fontId="4" fillId="2" borderId="22" xfId="0" applyFont="1" applyFill="1" applyBorder="1" applyAlignment="1" applyProtection="1">
      <alignment horizontal="center" vertical="center"/>
      <protection hidden="1"/>
    </xf>
    <xf numFmtId="0" fontId="4" fillId="2" borderId="47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4" fillId="2" borderId="48" xfId="0" applyFont="1" applyFill="1" applyBorder="1" applyAlignment="1" applyProtection="1">
      <alignment horizontal="center" vertical="center" wrapText="1"/>
      <protection hidden="1"/>
    </xf>
    <xf numFmtId="0" fontId="4" fillId="2" borderId="49" xfId="0" applyFont="1" applyFill="1" applyBorder="1" applyAlignment="1" applyProtection="1">
      <alignment horizontal="center" vertical="center" wrapText="1"/>
      <protection hidden="1"/>
    </xf>
    <xf numFmtId="0" fontId="4" fillId="2" borderId="13" xfId="0" applyFont="1" applyFill="1" applyBorder="1" applyAlignment="1" applyProtection="1">
      <alignment horizontal="center" vertical="center"/>
      <protection hidden="1"/>
    </xf>
    <xf numFmtId="0" fontId="4" fillId="2" borderId="20" xfId="0" applyFont="1" applyFill="1" applyBorder="1" applyAlignment="1" applyProtection="1">
      <alignment horizontal="center" vertical="center"/>
      <protection hidden="1"/>
    </xf>
    <xf numFmtId="0" fontId="4" fillId="2" borderId="14" xfId="0" applyFont="1" applyFill="1" applyBorder="1" applyAlignment="1" applyProtection="1">
      <alignment horizontal="center" vertical="center" wrapText="1"/>
      <protection hidden="1"/>
    </xf>
    <xf numFmtId="0" fontId="4" fillId="2" borderId="23" xfId="0" applyFont="1" applyFill="1" applyBorder="1" applyAlignment="1" applyProtection="1">
      <alignment horizontal="center" vertical="center" wrapText="1"/>
      <protection hidden="1"/>
    </xf>
    <xf numFmtId="0" fontId="4" fillId="2" borderId="12" xfId="0" applyFont="1" applyFill="1" applyBorder="1" applyAlignment="1" applyProtection="1">
      <alignment horizontal="center"/>
      <protection hidden="1"/>
    </xf>
    <xf numFmtId="0" fontId="4" fillId="2" borderId="13" xfId="0" applyFont="1" applyFill="1" applyBorder="1" applyAlignment="1" applyProtection="1">
      <alignment horizontal="center"/>
      <protection hidden="1"/>
    </xf>
    <xf numFmtId="0" fontId="4" fillId="2" borderId="14" xfId="0" applyFont="1" applyFill="1" applyBorder="1" applyAlignment="1" applyProtection="1">
      <alignment horizontal="center"/>
      <protection hidden="1"/>
    </xf>
    <xf numFmtId="0" fontId="4" fillId="2" borderId="50" xfId="0" applyFont="1" applyFill="1" applyBorder="1" applyAlignment="1" applyProtection="1">
      <alignment horizontal="center"/>
      <protection hidden="1"/>
    </xf>
    <xf numFmtId="0" fontId="4" fillId="2" borderId="51" xfId="0" applyFont="1" applyFill="1" applyBorder="1" applyAlignment="1" applyProtection="1">
      <alignment horizontal="center"/>
      <protection hidden="1"/>
    </xf>
    <xf numFmtId="0" fontId="4" fillId="2" borderId="28" xfId="0" applyFont="1" applyFill="1" applyBorder="1" applyAlignment="1" applyProtection="1">
      <alignment horizontal="center" vertical="center" wrapText="1"/>
      <protection hidden="1"/>
    </xf>
    <xf numFmtId="0" fontId="4" fillId="2" borderId="52" xfId="0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indexed="62"/>
  </sheetPr>
  <dimension ref="B2:P28"/>
  <sheetViews>
    <sheetView workbookViewId="0" topLeftCell="A1">
      <selection activeCell="E13" sqref="E13"/>
    </sheetView>
  </sheetViews>
  <sheetFormatPr defaultColWidth="9.00390625" defaultRowHeight="12.75"/>
  <cols>
    <col min="1" max="1" width="2.375" style="1" customWidth="1"/>
    <col min="2" max="2" width="9.125" style="1" customWidth="1"/>
    <col min="3" max="14" width="9.75390625" style="1" customWidth="1"/>
    <col min="15" max="15" width="11.625" style="1" customWidth="1"/>
    <col min="16" max="16" width="2.125" style="1" customWidth="1"/>
    <col min="17" max="16384" width="9.125" style="1" customWidth="1"/>
  </cols>
  <sheetData>
    <row r="1" ht="7.5" customHeight="1"/>
    <row r="2" spans="2:15" ht="12.7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6" ht="30" customHeight="1">
      <c r="B3" s="5"/>
      <c r="D3" s="87" t="s">
        <v>0</v>
      </c>
      <c r="E3" s="87"/>
      <c r="F3" s="87"/>
      <c r="G3" s="87"/>
      <c r="H3" s="87"/>
      <c r="I3" s="87"/>
      <c r="J3" s="87"/>
      <c r="K3" s="87"/>
      <c r="L3" s="87"/>
      <c r="M3" s="87"/>
      <c r="N3" s="6"/>
      <c r="O3" s="7"/>
      <c r="P3" s="8"/>
    </row>
    <row r="4" spans="2:15" ht="12.75" customHeight="1">
      <c r="B4" s="9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</row>
    <row r="5" spans="2:16" ht="45">
      <c r="B5" s="13"/>
      <c r="D5" s="86" t="s">
        <v>1</v>
      </c>
      <c r="E5" s="86"/>
      <c r="F5" s="86"/>
      <c r="G5" s="86"/>
      <c r="H5" s="86"/>
      <c r="I5" s="86"/>
      <c r="J5" s="86"/>
      <c r="K5" s="86"/>
      <c r="L5" s="86"/>
      <c r="M5" s="86"/>
      <c r="N5" s="14"/>
      <c r="O5" s="15"/>
      <c r="P5" s="16"/>
    </row>
    <row r="6" spans="2:16" ht="26.25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  <c r="P6" s="20"/>
    </row>
    <row r="7" spans="2:16" ht="24" customHeight="1">
      <c r="B7" s="17"/>
      <c r="D7" s="21"/>
      <c r="E7" s="21"/>
      <c r="F7" s="21"/>
      <c r="G7" s="21"/>
      <c r="H7" s="21"/>
      <c r="I7" s="22" t="s">
        <v>2</v>
      </c>
      <c r="J7" s="23" t="s">
        <v>3</v>
      </c>
      <c r="K7" s="23"/>
      <c r="L7" s="23"/>
      <c r="M7" s="23"/>
      <c r="N7" s="23"/>
      <c r="O7" s="24"/>
      <c r="P7" s="25"/>
    </row>
    <row r="8" spans="2:16" ht="18" customHeight="1">
      <c r="B8" s="17"/>
      <c r="D8" s="26"/>
      <c r="E8" s="27"/>
      <c r="F8" s="27"/>
      <c r="G8" s="27"/>
      <c r="H8" s="27"/>
      <c r="I8" s="22" t="s">
        <v>4</v>
      </c>
      <c r="J8" s="23" t="s">
        <v>5</v>
      </c>
      <c r="K8" s="23"/>
      <c r="L8" s="23"/>
      <c r="M8" s="23"/>
      <c r="N8" s="23"/>
      <c r="O8" s="24"/>
      <c r="P8" s="25"/>
    </row>
    <row r="9" spans="2:16" ht="18" customHeight="1">
      <c r="B9" s="9"/>
      <c r="C9" s="21"/>
      <c r="D9" s="27"/>
      <c r="E9" s="27"/>
      <c r="F9" s="27"/>
      <c r="G9" s="27"/>
      <c r="H9" s="27"/>
      <c r="I9" s="22" t="s">
        <v>6</v>
      </c>
      <c r="J9" s="23" t="s">
        <v>191</v>
      </c>
      <c r="K9" s="23"/>
      <c r="L9" s="23"/>
      <c r="M9" s="23"/>
      <c r="N9" s="23"/>
      <c r="O9" s="24"/>
      <c r="P9" s="25"/>
    </row>
    <row r="10" spans="2:16" ht="18" customHeight="1">
      <c r="B10" s="9"/>
      <c r="C10" s="21"/>
      <c r="D10" s="27"/>
      <c r="E10" s="27"/>
      <c r="F10" s="27"/>
      <c r="G10" s="27"/>
      <c r="H10" s="27"/>
      <c r="I10" s="22" t="s">
        <v>7</v>
      </c>
      <c r="J10" s="23" t="s">
        <v>8</v>
      </c>
      <c r="K10" s="23"/>
      <c r="L10" s="23"/>
      <c r="M10" s="23"/>
      <c r="N10" s="23"/>
      <c r="O10" s="24"/>
      <c r="P10" s="25"/>
    </row>
    <row r="11" spans="2:16" ht="18" customHeight="1">
      <c r="B11" s="9"/>
      <c r="C11" s="21"/>
      <c r="D11" s="21"/>
      <c r="E11" s="21"/>
      <c r="F11" s="21"/>
      <c r="G11" s="21"/>
      <c r="H11" s="21"/>
      <c r="I11" s="28"/>
      <c r="J11" s="29"/>
      <c r="K11" s="29"/>
      <c r="L11" s="29"/>
      <c r="M11" s="29"/>
      <c r="N11" s="29"/>
      <c r="O11" s="24"/>
      <c r="P11" s="25"/>
    </row>
    <row r="12" spans="2:15" s="32" customFormat="1" ht="18" customHeight="1">
      <c r="B12" s="30"/>
      <c r="C12" s="27"/>
      <c r="D12" s="27"/>
      <c r="E12" s="27"/>
      <c r="F12" s="27"/>
      <c r="G12" s="27"/>
      <c r="H12" s="27"/>
      <c r="I12" s="28"/>
      <c r="J12" s="29"/>
      <c r="K12" s="29"/>
      <c r="L12" s="29"/>
      <c r="M12" s="29"/>
      <c r="N12" s="29"/>
      <c r="O12" s="31"/>
    </row>
    <row r="13" spans="2:15" s="32" customFormat="1" ht="18" customHeight="1">
      <c r="B13" s="30"/>
      <c r="J13" s="29"/>
      <c r="K13" s="29"/>
      <c r="L13" s="29"/>
      <c r="M13" s="29"/>
      <c r="N13" s="29"/>
      <c r="O13" s="31"/>
    </row>
    <row r="14" spans="2:15" s="32" customFormat="1" ht="18" customHeight="1">
      <c r="B14" s="30"/>
      <c r="J14" s="29"/>
      <c r="K14" s="29"/>
      <c r="L14" s="29"/>
      <c r="M14" s="29"/>
      <c r="N14" s="29"/>
      <c r="O14" s="31"/>
    </row>
    <row r="15" spans="2:15" s="32" customFormat="1" ht="18" customHeight="1">
      <c r="B15" s="30"/>
      <c r="O15" s="31"/>
    </row>
    <row r="16" spans="2:15" s="32" customFormat="1" ht="18" customHeight="1">
      <c r="B16" s="30"/>
      <c r="C16" s="27"/>
      <c r="O16" s="31"/>
    </row>
    <row r="17" spans="2:15" s="32" customFormat="1" ht="18" customHeight="1">
      <c r="B17" s="30"/>
      <c r="O17" s="31"/>
    </row>
    <row r="18" spans="2:15" s="32" customFormat="1" ht="18" customHeight="1">
      <c r="B18" s="30"/>
      <c r="I18" s="33"/>
      <c r="O18" s="31"/>
    </row>
    <row r="19" spans="2:15" s="32" customFormat="1" ht="18" customHeight="1">
      <c r="B19" s="30"/>
      <c r="C19" s="27"/>
      <c r="I19" s="22" t="s">
        <v>9</v>
      </c>
      <c r="J19" s="23" t="s">
        <v>10</v>
      </c>
      <c r="K19" s="23"/>
      <c r="L19" s="23"/>
      <c r="M19" s="23"/>
      <c r="N19" s="23"/>
      <c r="O19" s="31"/>
    </row>
    <row r="20" spans="2:15" s="32" customFormat="1" ht="18" customHeight="1">
      <c r="B20" s="30"/>
      <c r="C20" s="27"/>
      <c r="I20" s="22" t="s">
        <v>11</v>
      </c>
      <c r="J20" s="29" t="s">
        <v>12</v>
      </c>
      <c r="K20" s="29"/>
      <c r="L20" s="29"/>
      <c r="M20" s="29"/>
      <c r="N20" s="29"/>
      <c r="O20" s="31"/>
    </row>
    <row r="21" spans="2:15" s="32" customFormat="1" ht="18" customHeight="1">
      <c r="B21" s="30"/>
      <c r="C21" s="27"/>
      <c r="I21" s="28"/>
      <c r="J21" s="29"/>
      <c r="K21" s="29"/>
      <c r="L21" s="29"/>
      <c r="M21" s="29"/>
      <c r="N21" s="29"/>
      <c r="O21" s="31"/>
    </row>
    <row r="22" spans="2:15" s="32" customFormat="1" ht="18" customHeight="1">
      <c r="B22" s="30"/>
      <c r="C22" s="27"/>
      <c r="I22" s="28"/>
      <c r="J22" s="29"/>
      <c r="K22" s="23"/>
      <c r="L22" s="23"/>
      <c r="M22" s="23"/>
      <c r="N22" s="23"/>
      <c r="O22" s="31"/>
    </row>
    <row r="23" spans="2:15" s="32" customFormat="1" ht="18" customHeight="1">
      <c r="B23" s="30"/>
      <c r="C23" s="27"/>
      <c r="I23" s="22" t="s">
        <v>13</v>
      </c>
      <c r="J23" s="23" t="s">
        <v>14</v>
      </c>
      <c r="K23" s="29"/>
      <c r="L23" s="29"/>
      <c r="M23" s="29"/>
      <c r="N23" s="29"/>
      <c r="O23" s="31"/>
    </row>
    <row r="24" spans="2:15" s="32" customFormat="1" ht="18" customHeight="1">
      <c r="B24" s="30"/>
      <c r="C24" s="27"/>
      <c r="I24" s="22" t="s">
        <v>15</v>
      </c>
      <c r="J24" s="23" t="s">
        <v>16</v>
      </c>
      <c r="K24" s="29"/>
      <c r="L24" s="29"/>
      <c r="M24" s="29"/>
      <c r="N24" s="29"/>
      <c r="O24" s="31"/>
    </row>
    <row r="25" spans="2:15" s="32" customFormat="1" ht="18" customHeight="1">
      <c r="B25" s="30"/>
      <c r="C25" s="27"/>
      <c r="O25" s="31"/>
    </row>
    <row r="26" spans="2:15" s="32" customFormat="1" ht="18" customHeight="1">
      <c r="B26" s="30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31"/>
    </row>
    <row r="27" spans="2:15" s="32" customFormat="1" ht="18" customHeight="1">
      <c r="B27" s="30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31"/>
    </row>
    <row r="28" spans="2:15" s="32" customFormat="1" ht="18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6"/>
    </row>
  </sheetData>
  <mergeCells count="2">
    <mergeCell ref="D5:M5"/>
    <mergeCell ref="D3:M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tabColor indexed="43"/>
    <pageSetUpPr fitToPage="1"/>
  </sheetPr>
  <dimension ref="B2:Q55"/>
  <sheetViews>
    <sheetView tabSelected="1" workbookViewId="0" topLeftCell="A1">
      <selection activeCell="R64" sqref="R64"/>
    </sheetView>
  </sheetViews>
  <sheetFormatPr defaultColWidth="9.00390625" defaultRowHeight="12.75"/>
  <cols>
    <col min="1" max="1" width="1.00390625" style="38" customWidth="1"/>
    <col min="2" max="2" width="5.125" style="37" customWidth="1"/>
    <col min="3" max="3" width="17.75390625" style="38" customWidth="1"/>
    <col min="4" max="4" width="14.75390625" style="38" customWidth="1"/>
    <col min="5" max="5" width="25.75390625" style="38" customWidth="1"/>
    <col min="6" max="13" width="7.75390625" style="38" customWidth="1"/>
    <col min="14" max="15" width="8.75390625" style="38" customWidth="1"/>
    <col min="16" max="16" width="6.75390625" style="38" hidden="1" customWidth="1"/>
    <col min="17" max="17" width="6.75390625" style="38" customWidth="1"/>
    <col min="18" max="16384" width="9.125" style="38" customWidth="1"/>
  </cols>
  <sheetData>
    <row r="1" ht="5.25" customHeight="1"/>
    <row r="2" spans="2:17" ht="18.75">
      <c r="B2" s="39" t="str">
        <f>Title!D5</f>
        <v>«Мир домашних животных»</v>
      </c>
      <c r="C2" s="40"/>
      <c r="D2" s="40"/>
      <c r="F2" s="41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2:5" ht="15.75" thickBot="1">
      <c r="B3" s="43" t="s">
        <v>17</v>
      </c>
      <c r="E3" s="44"/>
    </row>
    <row r="4" spans="2:15" s="37" customFormat="1" ht="12.75">
      <c r="B4" s="45" t="s">
        <v>41</v>
      </c>
      <c r="E4" s="46"/>
      <c r="F4" s="47" t="s">
        <v>18</v>
      </c>
      <c r="G4" s="48">
        <v>153</v>
      </c>
      <c r="H4" s="48" t="s">
        <v>19</v>
      </c>
      <c r="I4" s="49">
        <v>44</v>
      </c>
      <c r="J4" s="47" t="s">
        <v>18</v>
      </c>
      <c r="K4" s="48">
        <v>144</v>
      </c>
      <c r="L4" s="48" t="s">
        <v>19</v>
      </c>
      <c r="M4" s="49">
        <v>39</v>
      </c>
      <c r="N4" s="50"/>
      <c r="O4" s="50"/>
    </row>
    <row r="5" spans="5:15" s="37" customFormat="1" ht="13.5" thickBot="1">
      <c r="E5" s="44"/>
      <c r="F5" s="51" t="s">
        <v>20</v>
      </c>
      <c r="G5" s="52">
        <v>3.5</v>
      </c>
      <c r="H5" s="52" t="s">
        <v>21</v>
      </c>
      <c r="I5" s="53">
        <v>66</v>
      </c>
      <c r="J5" s="51" t="s">
        <v>20</v>
      </c>
      <c r="K5" s="54">
        <v>3.7</v>
      </c>
      <c r="L5" s="52" t="s">
        <v>21</v>
      </c>
      <c r="M5" s="55">
        <v>59</v>
      </c>
      <c r="N5" s="50"/>
      <c r="O5" s="50"/>
    </row>
    <row r="6" spans="2:17" ht="13.5" customHeight="1">
      <c r="B6" s="90" t="s">
        <v>22</v>
      </c>
      <c r="C6" s="96" t="s">
        <v>23</v>
      </c>
      <c r="D6" s="105" t="s">
        <v>24</v>
      </c>
      <c r="E6" s="98" t="s">
        <v>25</v>
      </c>
      <c r="F6" s="103" t="s">
        <v>26</v>
      </c>
      <c r="G6" s="101"/>
      <c r="H6" s="101"/>
      <c r="I6" s="104"/>
      <c r="J6" s="100" t="s">
        <v>27</v>
      </c>
      <c r="K6" s="101"/>
      <c r="L6" s="101"/>
      <c r="M6" s="102"/>
      <c r="N6" s="92" t="s">
        <v>28</v>
      </c>
      <c r="O6" s="94" t="s">
        <v>29</v>
      </c>
      <c r="P6" s="88" t="s">
        <v>30</v>
      </c>
      <c r="Q6" s="88" t="s">
        <v>30</v>
      </c>
    </row>
    <row r="7" spans="2:17" ht="34.5" thickBot="1">
      <c r="B7" s="91"/>
      <c r="C7" s="97"/>
      <c r="D7" s="106"/>
      <c r="E7" s="99"/>
      <c r="F7" s="56" t="s">
        <v>31</v>
      </c>
      <c r="G7" s="57" t="s">
        <v>32</v>
      </c>
      <c r="H7" s="57" t="s">
        <v>33</v>
      </c>
      <c r="I7" s="58" t="s">
        <v>34</v>
      </c>
      <c r="J7" s="59" t="s">
        <v>31</v>
      </c>
      <c r="K7" s="57" t="s">
        <v>32</v>
      </c>
      <c r="L7" s="57" t="s">
        <v>33</v>
      </c>
      <c r="M7" s="60" t="s">
        <v>34</v>
      </c>
      <c r="N7" s="93"/>
      <c r="O7" s="95"/>
      <c r="P7" s="89"/>
      <c r="Q7" s="89"/>
    </row>
    <row r="8" spans="2:17" ht="12.75">
      <c r="B8" s="61">
        <v>6509</v>
      </c>
      <c r="C8" s="62" t="s">
        <v>42</v>
      </c>
      <c r="D8" s="62" t="s">
        <v>35</v>
      </c>
      <c r="E8" s="63" t="s">
        <v>43</v>
      </c>
      <c r="F8" s="64">
        <v>5</v>
      </c>
      <c r="G8" s="65">
        <v>41.28</v>
      </c>
      <c r="H8" s="66">
        <f aca="true" t="shared" si="0" ref="H8:H39">IF(OR(G8="снят",G8="н/я",G8&gt;I$5),100,IF(G8&gt;I$4,G8-I$4,0))</f>
        <v>0</v>
      </c>
      <c r="I8" s="67">
        <f aca="true" t="shared" si="1" ref="I8:I39">IF(H8=100,100,F8+H8)</f>
        <v>5</v>
      </c>
      <c r="J8" s="68">
        <v>0</v>
      </c>
      <c r="K8" s="65">
        <v>38.94</v>
      </c>
      <c r="L8" s="69">
        <f aca="true" t="shared" si="2" ref="L8:L39">IF(OR(K8="снят",K8="н/я",K8&gt;M$5),100,IF(K8&gt;M$4,K8-M$4,0))</f>
        <v>0</v>
      </c>
      <c r="M8" s="70">
        <f aca="true" t="shared" si="3" ref="M8:M39">IF(L8=100,100,J8+L8)</f>
        <v>0</v>
      </c>
      <c r="N8" s="71">
        <f aca="true" t="shared" si="4" ref="N8:N39">I8+M8</f>
        <v>5</v>
      </c>
      <c r="O8" s="72">
        <f aca="true" t="shared" si="5" ref="O8:O39">IF(OR(G8="снят",G8="н/я",G8&gt;I$5,K8="снят",K8="н/я",K8&gt;M$5,AND(G8=0,K8=0)),"—",G8+K8)</f>
        <v>80.22</v>
      </c>
      <c r="P8" s="73">
        <v>1</v>
      </c>
      <c r="Q8" s="73">
        <f>IF(O8="—","—",1)</f>
        <v>1</v>
      </c>
    </row>
    <row r="9" spans="2:17" ht="12.75">
      <c r="B9" s="61">
        <v>6525</v>
      </c>
      <c r="C9" s="62" t="s">
        <v>44</v>
      </c>
      <c r="D9" s="62" t="s">
        <v>35</v>
      </c>
      <c r="E9" s="63" t="s">
        <v>45</v>
      </c>
      <c r="F9" s="74">
        <v>5</v>
      </c>
      <c r="G9" s="75">
        <v>41.82</v>
      </c>
      <c r="H9" s="69">
        <f t="shared" si="0"/>
        <v>0</v>
      </c>
      <c r="I9" s="70">
        <f t="shared" si="1"/>
        <v>5</v>
      </c>
      <c r="J9" s="76">
        <v>5</v>
      </c>
      <c r="K9" s="75">
        <v>39.4</v>
      </c>
      <c r="L9" s="69">
        <f t="shared" si="2"/>
        <v>0.3999999999999986</v>
      </c>
      <c r="M9" s="70">
        <f t="shared" si="3"/>
        <v>5.399999999999999</v>
      </c>
      <c r="N9" s="77">
        <f t="shared" si="4"/>
        <v>10.399999999999999</v>
      </c>
      <c r="O9" s="72">
        <f t="shared" si="5"/>
        <v>81.22</v>
      </c>
      <c r="P9" s="78">
        <f aca="true" t="shared" si="6" ref="P9:P40">P8+1</f>
        <v>2</v>
      </c>
      <c r="Q9" s="78">
        <f aca="true" t="shared" si="7" ref="Q9:Q40">IF(O9="—","—",Q8+1)</f>
        <v>2</v>
      </c>
    </row>
    <row r="10" spans="2:17" ht="12.75">
      <c r="B10" s="61">
        <v>6502</v>
      </c>
      <c r="C10" s="62" t="s">
        <v>46</v>
      </c>
      <c r="D10" s="62" t="s">
        <v>36</v>
      </c>
      <c r="E10" s="63" t="s">
        <v>47</v>
      </c>
      <c r="F10" s="74">
        <v>5</v>
      </c>
      <c r="G10" s="75">
        <v>48.56</v>
      </c>
      <c r="H10" s="69">
        <f t="shared" si="0"/>
        <v>4.560000000000002</v>
      </c>
      <c r="I10" s="70">
        <f t="shared" si="1"/>
        <v>9.560000000000002</v>
      </c>
      <c r="J10" s="76">
        <v>0</v>
      </c>
      <c r="K10" s="75">
        <v>41.87</v>
      </c>
      <c r="L10" s="69">
        <f t="shared" si="2"/>
        <v>2.8699999999999974</v>
      </c>
      <c r="M10" s="70">
        <f t="shared" si="3"/>
        <v>2.8699999999999974</v>
      </c>
      <c r="N10" s="77">
        <f t="shared" si="4"/>
        <v>12.43</v>
      </c>
      <c r="O10" s="72">
        <f t="shared" si="5"/>
        <v>90.43</v>
      </c>
      <c r="P10" s="78">
        <f t="shared" si="6"/>
        <v>3</v>
      </c>
      <c r="Q10" s="78">
        <f t="shared" si="7"/>
        <v>3</v>
      </c>
    </row>
    <row r="11" spans="2:17" ht="12.75">
      <c r="B11" s="61">
        <v>6546</v>
      </c>
      <c r="C11" s="62" t="s">
        <v>48</v>
      </c>
      <c r="D11" s="62" t="s">
        <v>35</v>
      </c>
      <c r="E11" s="63" t="s">
        <v>49</v>
      </c>
      <c r="F11" s="74">
        <v>10</v>
      </c>
      <c r="G11" s="75">
        <v>44.36</v>
      </c>
      <c r="H11" s="69">
        <f t="shared" si="0"/>
        <v>0.35999999999999943</v>
      </c>
      <c r="I11" s="70">
        <f t="shared" si="1"/>
        <v>10.36</v>
      </c>
      <c r="J11" s="76">
        <v>0</v>
      </c>
      <c r="K11" s="75">
        <v>41.13</v>
      </c>
      <c r="L11" s="69">
        <f t="shared" si="2"/>
        <v>2.1300000000000026</v>
      </c>
      <c r="M11" s="70">
        <f t="shared" si="3"/>
        <v>2.1300000000000026</v>
      </c>
      <c r="N11" s="77">
        <f t="shared" si="4"/>
        <v>12.490000000000002</v>
      </c>
      <c r="O11" s="72">
        <f t="shared" si="5"/>
        <v>85.49000000000001</v>
      </c>
      <c r="P11" s="78">
        <f t="shared" si="6"/>
        <v>4</v>
      </c>
      <c r="Q11" s="78">
        <f t="shared" si="7"/>
        <v>4</v>
      </c>
    </row>
    <row r="12" spans="2:17" ht="12.75">
      <c r="B12" s="61">
        <v>6542</v>
      </c>
      <c r="C12" s="62" t="s">
        <v>50</v>
      </c>
      <c r="D12" s="62" t="s">
        <v>35</v>
      </c>
      <c r="E12" s="63" t="s">
        <v>51</v>
      </c>
      <c r="F12" s="74">
        <v>0</v>
      </c>
      <c r="G12" s="75">
        <v>51.57</v>
      </c>
      <c r="H12" s="69">
        <f t="shared" si="0"/>
        <v>7.57</v>
      </c>
      <c r="I12" s="70">
        <f t="shared" si="1"/>
        <v>7.57</v>
      </c>
      <c r="J12" s="76">
        <v>0</v>
      </c>
      <c r="K12" s="75">
        <v>46.21</v>
      </c>
      <c r="L12" s="69">
        <f t="shared" si="2"/>
        <v>7.210000000000001</v>
      </c>
      <c r="M12" s="70">
        <f t="shared" si="3"/>
        <v>7.210000000000001</v>
      </c>
      <c r="N12" s="77">
        <f t="shared" si="4"/>
        <v>14.780000000000001</v>
      </c>
      <c r="O12" s="72">
        <f t="shared" si="5"/>
        <v>97.78</v>
      </c>
      <c r="P12" s="78">
        <f t="shared" si="6"/>
        <v>5</v>
      </c>
      <c r="Q12" s="78">
        <f t="shared" si="7"/>
        <v>5</v>
      </c>
    </row>
    <row r="13" spans="2:17" ht="12.75">
      <c r="B13" s="61">
        <v>6518</v>
      </c>
      <c r="C13" s="62" t="s">
        <v>52</v>
      </c>
      <c r="D13" s="62" t="s">
        <v>37</v>
      </c>
      <c r="E13" s="63" t="s">
        <v>53</v>
      </c>
      <c r="F13" s="74">
        <v>0</v>
      </c>
      <c r="G13" s="75">
        <v>43.04</v>
      </c>
      <c r="H13" s="69">
        <f t="shared" si="0"/>
        <v>0</v>
      </c>
      <c r="I13" s="70">
        <f t="shared" si="1"/>
        <v>0</v>
      </c>
      <c r="J13" s="76">
        <v>10</v>
      </c>
      <c r="K13" s="75">
        <v>45.12</v>
      </c>
      <c r="L13" s="69">
        <f t="shared" si="2"/>
        <v>6.119999999999997</v>
      </c>
      <c r="M13" s="70">
        <f t="shared" si="3"/>
        <v>16.119999999999997</v>
      </c>
      <c r="N13" s="77">
        <f t="shared" si="4"/>
        <v>16.119999999999997</v>
      </c>
      <c r="O13" s="72">
        <f t="shared" si="5"/>
        <v>88.16</v>
      </c>
      <c r="P13" s="78">
        <f t="shared" si="6"/>
        <v>6</v>
      </c>
      <c r="Q13" s="78">
        <f t="shared" si="7"/>
        <v>6</v>
      </c>
    </row>
    <row r="14" spans="2:17" ht="12.75">
      <c r="B14" s="61">
        <v>6535</v>
      </c>
      <c r="C14" s="62" t="s">
        <v>54</v>
      </c>
      <c r="D14" s="62" t="s">
        <v>38</v>
      </c>
      <c r="E14" s="63" t="s">
        <v>55</v>
      </c>
      <c r="F14" s="74">
        <v>0</v>
      </c>
      <c r="G14" s="75">
        <v>53.69</v>
      </c>
      <c r="H14" s="69">
        <f t="shared" si="0"/>
        <v>9.689999999999998</v>
      </c>
      <c r="I14" s="70">
        <f t="shared" si="1"/>
        <v>9.689999999999998</v>
      </c>
      <c r="J14" s="76">
        <v>0</v>
      </c>
      <c r="K14" s="75">
        <v>50.11</v>
      </c>
      <c r="L14" s="69">
        <f t="shared" si="2"/>
        <v>11.11</v>
      </c>
      <c r="M14" s="70">
        <f t="shared" si="3"/>
        <v>11.11</v>
      </c>
      <c r="N14" s="77">
        <f t="shared" si="4"/>
        <v>20.799999999999997</v>
      </c>
      <c r="O14" s="72">
        <f t="shared" si="5"/>
        <v>103.8</v>
      </c>
      <c r="P14" s="78">
        <f t="shared" si="6"/>
        <v>7</v>
      </c>
      <c r="Q14" s="78">
        <f t="shared" si="7"/>
        <v>7</v>
      </c>
    </row>
    <row r="15" spans="2:17" ht="12.75">
      <c r="B15" s="61">
        <v>6521</v>
      </c>
      <c r="C15" s="62" t="s">
        <v>56</v>
      </c>
      <c r="D15" s="62" t="s">
        <v>36</v>
      </c>
      <c r="E15" s="63" t="s">
        <v>57</v>
      </c>
      <c r="F15" s="74">
        <v>5</v>
      </c>
      <c r="G15" s="75">
        <v>47.6</v>
      </c>
      <c r="H15" s="69">
        <f t="shared" si="0"/>
        <v>3.6000000000000014</v>
      </c>
      <c r="I15" s="70">
        <f t="shared" si="1"/>
        <v>8.600000000000001</v>
      </c>
      <c r="J15" s="76">
        <v>10</v>
      </c>
      <c r="K15" s="75">
        <v>46.11</v>
      </c>
      <c r="L15" s="69">
        <f t="shared" si="2"/>
        <v>7.109999999999999</v>
      </c>
      <c r="M15" s="70">
        <f t="shared" si="3"/>
        <v>17.11</v>
      </c>
      <c r="N15" s="77">
        <f t="shared" si="4"/>
        <v>25.71</v>
      </c>
      <c r="O15" s="72">
        <f t="shared" si="5"/>
        <v>93.71000000000001</v>
      </c>
      <c r="P15" s="78">
        <f t="shared" si="6"/>
        <v>8</v>
      </c>
      <c r="Q15" s="78">
        <f t="shared" si="7"/>
        <v>8</v>
      </c>
    </row>
    <row r="16" spans="2:17" ht="12.75">
      <c r="B16" s="61">
        <v>6505</v>
      </c>
      <c r="C16" s="62" t="s">
        <v>58</v>
      </c>
      <c r="D16" s="62" t="s">
        <v>35</v>
      </c>
      <c r="E16" s="63" t="s">
        <v>59</v>
      </c>
      <c r="F16" s="74">
        <v>15</v>
      </c>
      <c r="G16" s="75">
        <v>50.31</v>
      </c>
      <c r="H16" s="69">
        <f t="shared" si="0"/>
        <v>6.310000000000002</v>
      </c>
      <c r="I16" s="70">
        <f t="shared" si="1"/>
        <v>21.310000000000002</v>
      </c>
      <c r="J16" s="76">
        <v>5</v>
      </c>
      <c r="K16" s="75">
        <v>43</v>
      </c>
      <c r="L16" s="69">
        <f t="shared" si="2"/>
        <v>4</v>
      </c>
      <c r="M16" s="70">
        <f t="shared" si="3"/>
        <v>9</v>
      </c>
      <c r="N16" s="77">
        <f t="shared" si="4"/>
        <v>30.310000000000002</v>
      </c>
      <c r="O16" s="72">
        <f t="shared" si="5"/>
        <v>93.31</v>
      </c>
      <c r="P16" s="78">
        <f t="shared" si="6"/>
        <v>9</v>
      </c>
      <c r="Q16" s="78">
        <f t="shared" si="7"/>
        <v>9</v>
      </c>
    </row>
    <row r="17" spans="2:17" ht="12.75">
      <c r="B17" s="61">
        <v>6533</v>
      </c>
      <c r="C17" s="62" t="s">
        <v>60</v>
      </c>
      <c r="D17" s="62" t="s">
        <v>39</v>
      </c>
      <c r="E17" s="63" t="s">
        <v>61</v>
      </c>
      <c r="F17" s="74">
        <v>20</v>
      </c>
      <c r="G17" s="75">
        <v>51.33</v>
      </c>
      <c r="H17" s="69">
        <f t="shared" si="0"/>
        <v>7.329999999999998</v>
      </c>
      <c r="I17" s="70">
        <f t="shared" si="1"/>
        <v>27.33</v>
      </c>
      <c r="J17" s="76">
        <v>5</v>
      </c>
      <c r="K17" s="75">
        <v>44.4</v>
      </c>
      <c r="L17" s="69">
        <f t="shared" si="2"/>
        <v>5.399999999999999</v>
      </c>
      <c r="M17" s="70">
        <f t="shared" si="3"/>
        <v>10.399999999999999</v>
      </c>
      <c r="N17" s="77">
        <f t="shared" si="4"/>
        <v>37.73</v>
      </c>
      <c r="O17" s="72">
        <f t="shared" si="5"/>
        <v>95.72999999999999</v>
      </c>
      <c r="P17" s="78">
        <f t="shared" si="6"/>
        <v>10</v>
      </c>
      <c r="Q17" s="78">
        <f t="shared" si="7"/>
        <v>10</v>
      </c>
    </row>
    <row r="18" spans="2:17" ht="12.75">
      <c r="B18" s="61">
        <v>6539</v>
      </c>
      <c r="C18" s="62" t="s">
        <v>62</v>
      </c>
      <c r="D18" s="62" t="s">
        <v>35</v>
      </c>
      <c r="E18" s="63" t="s">
        <v>63</v>
      </c>
      <c r="F18" s="74">
        <v>25</v>
      </c>
      <c r="G18" s="75">
        <v>42.91</v>
      </c>
      <c r="H18" s="69">
        <f t="shared" si="0"/>
        <v>0</v>
      </c>
      <c r="I18" s="70">
        <f t="shared" si="1"/>
        <v>25</v>
      </c>
      <c r="J18" s="76">
        <v>15</v>
      </c>
      <c r="K18" s="75">
        <v>42.68</v>
      </c>
      <c r="L18" s="69">
        <f t="shared" si="2"/>
        <v>3.6799999999999997</v>
      </c>
      <c r="M18" s="70">
        <f t="shared" si="3"/>
        <v>18.68</v>
      </c>
      <c r="N18" s="77">
        <f t="shared" si="4"/>
        <v>43.68</v>
      </c>
      <c r="O18" s="72">
        <f t="shared" si="5"/>
        <v>85.59</v>
      </c>
      <c r="P18" s="78">
        <f t="shared" si="6"/>
        <v>11</v>
      </c>
      <c r="Q18" s="78">
        <f t="shared" si="7"/>
        <v>11</v>
      </c>
    </row>
    <row r="19" spans="2:17" ht="12.75">
      <c r="B19" s="61">
        <v>6515</v>
      </c>
      <c r="C19" s="62" t="s">
        <v>64</v>
      </c>
      <c r="D19" s="62" t="s">
        <v>36</v>
      </c>
      <c r="E19" s="63" t="s">
        <v>65</v>
      </c>
      <c r="F19" s="74">
        <v>10</v>
      </c>
      <c r="G19" s="75">
        <v>51.86</v>
      </c>
      <c r="H19" s="69">
        <f t="shared" si="0"/>
        <v>7.859999999999999</v>
      </c>
      <c r="I19" s="70">
        <f t="shared" si="1"/>
        <v>17.86</v>
      </c>
      <c r="J19" s="76">
        <v>20</v>
      </c>
      <c r="K19" s="75">
        <v>46.1</v>
      </c>
      <c r="L19" s="69">
        <f t="shared" si="2"/>
        <v>7.100000000000001</v>
      </c>
      <c r="M19" s="70">
        <f t="shared" si="3"/>
        <v>27.1</v>
      </c>
      <c r="N19" s="77">
        <f t="shared" si="4"/>
        <v>44.96</v>
      </c>
      <c r="O19" s="72">
        <f t="shared" si="5"/>
        <v>97.96000000000001</v>
      </c>
      <c r="P19" s="78">
        <f t="shared" si="6"/>
        <v>12</v>
      </c>
      <c r="Q19" s="78">
        <f t="shared" si="7"/>
        <v>12</v>
      </c>
    </row>
    <row r="20" spans="2:17" ht="12.75">
      <c r="B20" s="61">
        <v>6537</v>
      </c>
      <c r="C20" s="62" t="s">
        <v>66</v>
      </c>
      <c r="D20" s="62" t="s">
        <v>38</v>
      </c>
      <c r="E20" s="63" t="s">
        <v>67</v>
      </c>
      <c r="F20" s="74">
        <v>45</v>
      </c>
      <c r="G20" s="75">
        <v>55.52</v>
      </c>
      <c r="H20" s="69">
        <f t="shared" si="0"/>
        <v>11.520000000000003</v>
      </c>
      <c r="I20" s="70">
        <f t="shared" si="1"/>
        <v>56.52</v>
      </c>
      <c r="J20" s="76">
        <v>30</v>
      </c>
      <c r="K20" s="75">
        <v>49.94</v>
      </c>
      <c r="L20" s="69">
        <f t="shared" si="2"/>
        <v>10.939999999999998</v>
      </c>
      <c r="M20" s="70">
        <f t="shared" si="3"/>
        <v>40.94</v>
      </c>
      <c r="N20" s="77">
        <f t="shared" si="4"/>
        <v>97.46000000000001</v>
      </c>
      <c r="O20" s="72">
        <f t="shared" si="5"/>
        <v>105.46000000000001</v>
      </c>
      <c r="P20" s="78">
        <f t="shared" si="6"/>
        <v>13</v>
      </c>
      <c r="Q20" s="78">
        <f t="shared" si="7"/>
        <v>13</v>
      </c>
    </row>
    <row r="21" spans="2:17" ht="12.75">
      <c r="B21" s="61">
        <v>6513</v>
      </c>
      <c r="C21" s="62" t="s">
        <v>68</v>
      </c>
      <c r="D21" s="62" t="s">
        <v>37</v>
      </c>
      <c r="E21" s="63" t="s">
        <v>69</v>
      </c>
      <c r="F21" s="74">
        <v>0</v>
      </c>
      <c r="G21" s="75" t="s">
        <v>70</v>
      </c>
      <c r="H21" s="69">
        <f t="shared" si="0"/>
        <v>100</v>
      </c>
      <c r="I21" s="70">
        <f t="shared" si="1"/>
        <v>100</v>
      </c>
      <c r="J21" s="76">
        <v>0</v>
      </c>
      <c r="K21" s="75">
        <v>38.99</v>
      </c>
      <c r="L21" s="69">
        <f t="shared" si="2"/>
        <v>0</v>
      </c>
      <c r="M21" s="70">
        <f t="shared" si="3"/>
        <v>0</v>
      </c>
      <c r="N21" s="77">
        <f t="shared" si="4"/>
        <v>100</v>
      </c>
      <c r="O21" s="72" t="str">
        <f t="shared" si="5"/>
        <v>—</v>
      </c>
      <c r="P21" s="78">
        <f t="shared" si="6"/>
        <v>14</v>
      </c>
      <c r="Q21" s="78" t="str">
        <f t="shared" si="7"/>
        <v>—</v>
      </c>
    </row>
    <row r="22" spans="2:17" ht="12.75">
      <c r="B22" s="61">
        <v>6541</v>
      </c>
      <c r="C22" s="62" t="s">
        <v>71</v>
      </c>
      <c r="D22" s="62" t="s">
        <v>37</v>
      </c>
      <c r="E22" s="63" t="s">
        <v>72</v>
      </c>
      <c r="F22" s="74">
        <v>0</v>
      </c>
      <c r="G22" s="75" t="s">
        <v>70</v>
      </c>
      <c r="H22" s="69">
        <f t="shared" si="0"/>
        <v>100</v>
      </c>
      <c r="I22" s="70">
        <f t="shared" si="1"/>
        <v>100</v>
      </c>
      <c r="J22" s="76">
        <v>0</v>
      </c>
      <c r="K22" s="75">
        <v>43.72</v>
      </c>
      <c r="L22" s="69">
        <f t="shared" si="2"/>
        <v>4.719999999999999</v>
      </c>
      <c r="M22" s="70">
        <f t="shared" si="3"/>
        <v>4.719999999999999</v>
      </c>
      <c r="N22" s="77">
        <f t="shared" si="4"/>
        <v>104.72</v>
      </c>
      <c r="O22" s="72" t="str">
        <f t="shared" si="5"/>
        <v>—</v>
      </c>
      <c r="P22" s="78">
        <f t="shared" si="6"/>
        <v>15</v>
      </c>
      <c r="Q22" s="78" t="str">
        <f t="shared" si="7"/>
        <v>—</v>
      </c>
    </row>
    <row r="23" spans="2:17" ht="12.75">
      <c r="B23" s="61">
        <v>6507</v>
      </c>
      <c r="C23" s="62" t="s">
        <v>73</v>
      </c>
      <c r="D23" s="62" t="s">
        <v>36</v>
      </c>
      <c r="E23" s="63" t="s">
        <v>74</v>
      </c>
      <c r="F23" s="74">
        <v>0</v>
      </c>
      <c r="G23" s="75" t="s">
        <v>70</v>
      </c>
      <c r="H23" s="69">
        <f t="shared" si="0"/>
        <v>100</v>
      </c>
      <c r="I23" s="70">
        <f t="shared" si="1"/>
        <v>100</v>
      </c>
      <c r="J23" s="76">
        <v>0</v>
      </c>
      <c r="K23" s="75">
        <v>46.97</v>
      </c>
      <c r="L23" s="69">
        <f t="shared" si="2"/>
        <v>7.969999999999999</v>
      </c>
      <c r="M23" s="70">
        <f t="shared" si="3"/>
        <v>7.969999999999999</v>
      </c>
      <c r="N23" s="77">
        <f t="shared" si="4"/>
        <v>107.97</v>
      </c>
      <c r="O23" s="72" t="str">
        <f t="shared" si="5"/>
        <v>—</v>
      </c>
      <c r="P23" s="78">
        <f t="shared" si="6"/>
        <v>16</v>
      </c>
      <c r="Q23" s="78" t="str">
        <f t="shared" si="7"/>
        <v>—</v>
      </c>
    </row>
    <row r="24" spans="2:17" ht="12.75">
      <c r="B24" s="61">
        <v>6524</v>
      </c>
      <c r="C24" s="62" t="s">
        <v>46</v>
      </c>
      <c r="D24" s="62" t="s">
        <v>36</v>
      </c>
      <c r="E24" s="63" t="s">
        <v>75</v>
      </c>
      <c r="F24" s="74">
        <v>0</v>
      </c>
      <c r="G24" s="75" t="s">
        <v>70</v>
      </c>
      <c r="H24" s="69">
        <f t="shared" si="0"/>
        <v>100</v>
      </c>
      <c r="I24" s="70">
        <f t="shared" si="1"/>
        <v>100</v>
      </c>
      <c r="J24" s="76">
        <v>5</v>
      </c>
      <c r="K24" s="75">
        <v>41.98</v>
      </c>
      <c r="L24" s="69">
        <f t="shared" si="2"/>
        <v>2.979999999999997</v>
      </c>
      <c r="M24" s="70">
        <f t="shared" si="3"/>
        <v>7.979999999999997</v>
      </c>
      <c r="N24" s="77">
        <f t="shared" si="4"/>
        <v>107.97999999999999</v>
      </c>
      <c r="O24" s="72" t="str">
        <f t="shared" si="5"/>
        <v>—</v>
      </c>
      <c r="P24" s="78">
        <f t="shared" si="6"/>
        <v>17</v>
      </c>
      <c r="Q24" s="78" t="str">
        <f t="shared" si="7"/>
        <v>—</v>
      </c>
    </row>
    <row r="25" spans="2:17" ht="12.75">
      <c r="B25" s="61">
        <v>6540</v>
      </c>
      <c r="C25" s="62" t="s">
        <v>76</v>
      </c>
      <c r="D25" s="62" t="s">
        <v>38</v>
      </c>
      <c r="E25" s="63" t="s">
        <v>77</v>
      </c>
      <c r="F25" s="74">
        <v>5</v>
      </c>
      <c r="G25" s="75">
        <v>48.2</v>
      </c>
      <c r="H25" s="69">
        <f t="shared" si="0"/>
        <v>4.200000000000003</v>
      </c>
      <c r="I25" s="70">
        <f t="shared" si="1"/>
        <v>9.200000000000003</v>
      </c>
      <c r="J25" s="76">
        <v>0</v>
      </c>
      <c r="K25" s="75" t="s">
        <v>70</v>
      </c>
      <c r="L25" s="69">
        <f t="shared" si="2"/>
        <v>100</v>
      </c>
      <c r="M25" s="70">
        <f t="shared" si="3"/>
        <v>100</v>
      </c>
      <c r="N25" s="77">
        <f t="shared" si="4"/>
        <v>109.2</v>
      </c>
      <c r="O25" s="72" t="str">
        <f t="shared" si="5"/>
        <v>—</v>
      </c>
      <c r="P25" s="78">
        <f t="shared" si="6"/>
        <v>18</v>
      </c>
      <c r="Q25" s="78" t="str">
        <f t="shared" si="7"/>
        <v>—</v>
      </c>
    </row>
    <row r="26" spans="2:17" ht="12.75">
      <c r="B26" s="61">
        <v>6519</v>
      </c>
      <c r="C26" s="62" t="s">
        <v>48</v>
      </c>
      <c r="D26" s="62" t="s">
        <v>35</v>
      </c>
      <c r="E26" s="63" t="s">
        <v>78</v>
      </c>
      <c r="F26" s="74">
        <v>0</v>
      </c>
      <c r="G26" s="75" t="s">
        <v>70</v>
      </c>
      <c r="H26" s="69">
        <f t="shared" si="0"/>
        <v>100</v>
      </c>
      <c r="I26" s="70">
        <f t="shared" si="1"/>
        <v>100</v>
      </c>
      <c r="J26" s="76">
        <v>5</v>
      </c>
      <c r="K26" s="75">
        <v>44.66</v>
      </c>
      <c r="L26" s="69">
        <f t="shared" si="2"/>
        <v>5.659999999999997</v>
      </c>
      <c r="M26" s="70">
        <f t="shared" si="3"/>
        <v>10.659999999999997</v>
      </c>
      <c r="N26" s="77">
        <f t="shared" si="4"/>
        <v>110.66</v>
      </c>
      <c r="O26" s="72" t="str">
        <f t="shared" si="5"/>
        <v>—</v>
      </c>
      <c r="P26" s="78">
        <f t="shared" si="6"/>
        <v>19</v>
      </c>
      <c r="Q26" s="78" t="str">
        <f t="shared" si="7"/>
        <v>—</v>
      </c>
    </row>
    <row r="27" spans="2:17" ht="12.75">
      <c r="B27" s="61">
        <v>6522</v>
      </c>
      <c r="C27" s="62" t="s">
        <v>79</v>
      </c>
      <c r="D27" s="62" t="s">
        <v>35</v>
      </c>
      <c r="E27" s="63" t="s">
        <v>80</v>
      </c>
      <c r="F27" s="74">
        <v>10</v>
      </c>
      <c r="G27" s="75">
        <v>46.04</v>
      </c>
      <c r="H27" s="69">
        <f t="shared" si="0"/>
        <v>2.039999999999999</v>
      </c>
      <c r="I27" s="70">
        <f t="shared" si="1"/>
        <v>12.04</v>
      </c>
      <c r="J27" s="76">
        <v>0</v>
      </c>
      <c r="K27" s="75" t="s">
        <v>70</v>
      </c>
      <c r="L27" s="69">
        <f t="shared" si="2"/>
        <v>100</v>
      </c>
      <c r="M27" s="70">
        <f t="shared" si="3"/>
        <v>100</v>
      </c>
      <c r="N27" s="77">
        <f t="shared" si="4"/>
        <v>112.03999999999999</v>
      </c>
      <c r="O27" s="72" t="str">
        <f t="shared" si="5"/>
        <v>—</v>
      </c>
      <c r="P27" s="78">
        <f t="shared" si="6"/>
        <v>20</v>
      </c>
      <c r="Q27" s="78" t="str">
        <f t="shared" si="7"/>
        <v>—</v>
      </c>
    </row>
    <row r="28" spans="2:17" ht="12.75">
      <c r="B28" s="61">
        <v>6508</v>
      </c>
      <c r="C28" s="62" t="s">
        <v>44</v>
      </c>
      <c r="D28" s="62" t="s">
        <v>35</v>
      </c>
      <c r="E28" s="63" t="s">
        <v>81</v>
      </c>
      <c r="F28" s="74">
        <v>0</v>
      </c>
      <c r="G28" s="75" t="s">
        <v>70</v>
      </c>
      <c r="H28" s="69">
        <f t="shared" si="0"/>
        <v>100</v>
      </c>
      <c r="I28" s="70">
        <f t="shared" si="1"/>
        <v>100</v>
      </c>
      <c r="J28" s="76">
        <v>5</v>
      </c>
      <c r="K28" s="75">
        <v>47.51</v>
      </c>
      <c r="L28" s="69">
        <f t="shared" si="2"/>
        <v>8.509999999999998</v>
      </c>
      <c r="M28" s="70">
        <f t="shared" si="3"/>
        <v>13.509999999999998</v>
      </c>
      <c r="N28" s="77">
        <f t="shared" si="4"/>
        <v>113.50999999999999</v>
      </c>
      <c r="O28" s="72" t="str">
        <f t="shared" si="5"/>
        <v>—</v>
      </c>
      <c r="P28" s="78">
        <f t="shared" si="6"/>
        <v>21</v>
      </c>
      <c r="Q28" s="78" t="str">
        <f t="shared" si="7"/>
        <v>—</v>
      </c>
    </row>
    <row r="29" spans="2:17" ht="12.75">
      <c r="B29" s="61">
        <v>6528</v>
      </c>
      <c r="C29" s="62" t="s">
        <v>82</v>
      </c>
      <c r="D29" s="62" t="s">
        <v>40</v>
      </c>
      <c r="E29" s="63" t="s">
        <v>83</v>
      </c>
      <c r="F29" s="74">
        <v>5</v>
      </c>
      <c r="G29" s="75">
        <v>55.87</v>
      </c>
      <c r="H29" s="69">
        <f t="shared" si="0"/>
        <v>11.869999999999997</v>
      </c>
      <c r="I29" s="70">
        <f t="shared" si="1"/>
        <v>16.869999999999997</v>
      </c>
      <c r="J29" s="76">
        <v>0</v>
      </c>
      <c r="K29" s="75" t="s">
        <v>70</v>
      </c>
      <c r="L29" s="69">
        <f t="shared" si="2"/>
        <v>100</v>
      </c>
      <c r="M29" s="70">
        <f t="shared" si="3"/>
        <v>100</v>
      </c>
      <c r="N29" s="77">
        <f t="shared" si="4"/>
        <v>116.87</v>
      </c>
      <c r="O29" s="72" t="str">
        <f t="shared" si="5"/>
        <v>—</v>
      </c>
      <c r="P29" s="78">
        <f t="shared" si="6"/>
        <v>22</v>
      </c>
      <c r="Q29" s="78" t="str">
        <f t="shared" si="7"/>
        <v>—</v>
      </c>
    </row>
    <row r="30" spans="2:17" ht="12.75">
      <c r="B30" s="61">
        <v>6545</v>
      </c>
      <c r="C30" s="62" t="s">
        <v>84</v>
      </c>
      <c r="D30" s="62" t="s">
        <v>38</v>
      </c>
      <c r="E30" s="63" t="s">
        <v>85</v>
      </c>
      <c r="F30" s="74">
        <v>10</v>
      </c>
      <c r="G30" s="75">
        <v>50.86</v>
      </c>
      <c r="H30" s="69">
        <f t="shared" si="0"/>
        <v>6.859999999999999</v>
      </c>
      <c r="I30" s="70">
        <f t="shared" si="1"/>
        <v>16.86</v>
      </c>
      <c r="J30" s="76">
        <v>0</v>
      </c>
      <c r="K30" s="75" t="s">
        <v>70</v>
      </c>
      <c r="L30" s="69">
        <f t="shared" si="2"/>
        <v>100</v>
      </c>
      <c r="M30" s="70">
        <f t="shared" si="3"/>
        <v>100</v>
      </c>
      <c r="N30" s="77">
        <f t="shared" si="4"/>
        <v>116.86</v>
      </c>
      <c r="O30" s="72" t="str">
        <f t="shared" si="5"/>
        <v>—</v>
      </c>
      <c r="P30" s="78">
        <f t="shared" si="6"/>
        <v>23</v>
      </c>
      <c r="Q30" s="78" t="str">
        <f t="shared" si="7"/>
        <v>—</v>
      </c>
    </row>
    <row r="31" spans="2:17" ht="12.75">
      <c r="B31" s="61">
        <v>6530</v>
      </c>
      <c r="C31" s="62" t="s">
        <v>86</v>
      </c>
      <c r="D31" s="62" t="s">
        <v>35</v>
      </c>
      <c r="E31" s="63" t="s">
        <v>87</v>
      </c>
      <c r="F31" s="74">
        <v>0</v>
      </c>
      <c r="G31" s="75" t="s">
        <v>70</v>
      </c>
      <c r="H31" s="69">
        <f t="shared" si="0"/>
        <v>100</v>
      </c>
      <c r="I31" s="70">
        <f t="shared" si="1"/>
        <v>100</v>
      </c>
      <c r="J31" s="76">
        <v>15</v>
      </c>
      <c r="K31" s="75">
        <v>40.99</v>
      </c>
      <c r="L31" s="69">
        <f t="shared" si="2"/>
        <v>1.990000000000002</v>
      </c>
      <c r="M31" s="70">
        <f t="shared" si="3"/>
        <v>16.990000000000002</v>
      </c>
      <c r="N31" s="77">
        <f t="shared" si="4"/>
        <v>116.99000000000001</v>
      </c>
      <c r="O31" s="72" t="str">
        <f t="shared" si="5"/>
        <v>—</v>
      </c>
      <c r="P31" s="78">
        <f t="shared" si="6"/>
        <v>24</v>
      </c>
      <c r="Q31" s="78" t="str">
        <f t="shared" si="7"/>
        <v>—</v>
      </c>
    </row>
    <row r="32" spans="2:17" ht="12.75">
      <c r="B32" s="61">
        <v>6512</v>
      </c>
      <c r="C32" s="62" t="s">
        <v>88</v>
      </c>
      <c r="D32" s="62" t="s">
        <v>35</v>
      </c>
      <c r="E32" s="63" t="s">
        <v>89</v>
      </c>
      <c r="F32" s="74">
        <v>0</v>
      </c>
      <c r="G32" s="75" t="s">
        <v>70</v>
      </c>
      <c r="H32" s="69">
        <f t="shared" si="0"/>
        <v>100</v>
      </c>
      <c r="I32" s="70">
        <f t="shared" si="1"/>
        <v>100</v>
      </c>
      <c r="J32" s="76">
        <v>15</v>
      </c>
      <c r="K32" s="75">
        <v>42.28</v>
      </c>
      <c r="L32" s="69">
        <f t="shared" si="2"/>
        <v>3.280000000000001</v>
      </c>
      <c r="M32" s="70">
        <f t="shared" si="3"/>
        <v>18.28</v>
      </c>
      <c r="N32" s="77">
        <f t="shared" si="4"/>
        <v>118.28</v>
      </c>
      <c r="O32" s="72" t="str">
        <f t="shared" si="5"/>
        <v>—</v>
      </c>
      <c r="P32" s="78">
        <f t="shared" si="6"/>
        <v>25</v>
      </c>
      <c r="Q32" s="78" t="str">
        <f t="shared" si="7"/>
        <v>—</v>
      </c>
    </row>
    <row r="33" spans="2:17" ht="12.75">
      <c r="B33" s="61">
        <v>6517</v>
      </c>
      <c r="C33" s="62" t="s">
        <v>90</v>
      </c>
      <c r="D33" s="62" t="s">
        <v>40</v>
      </c>
      <c r="E33" s="63" t="s">
        <v>91</v>
      </c>
      <c r="F33" s="74">
        <v>0</v>
      </c>
      <c r="G33" s="75" t="s">
        <v>70</v>
      </c>
      <c r="H33" s="69">
        <f t="shared" si="0"/>
        <v>100</v>
      </c>
      <c r="I33" s="70">
        <f t="shared" si="1"/>
        <v>100</v>
      </c>
      <c r="J33" s="76">
        <v>15</v>
      </c>
      <c r="K33" s="75">
        <v>42.71</v>
      </c>
      <c r="L33" s="69">
        <f t="shared" si="2"/>
        <v>3.710000000000001</v>
      </c>
      <c r="M33" s="70">
        <f t="shared" si="3"/>
        <v>18.71</v>
      </c>
      <c r="N33" s="77">
        <f t="shared" si="4"/>
        <v>118.71000000000001</v>
      </c>
      <c r="O33" s="72" t="str">
        <f t="shared" si="5"/>
        <v>—</v>
      </c>
      <c r="P33" s="78">
        <f t="shared" si="6"/>
        <v>26</v>
      </c>
      <c r="Q33" s="78" t="str">
        <f t="shared" si="7"/>
        <v>—</v>
      </c>
    </row>
    <row r="34" spans="2:17" ht="12.75">
      <c r="B34" s="61">
        <v>6531</v>
      </c>
      <c r="C34" s="62" t="s">
        <v>92</v>
      </c>
      <c r="D34" s="62" t="s">
        <v>36</v>
      </c>
      <c r="E34" s="63" t="s">
        <v>93</v>
      </c>
      <c r="F34" s="74">
        <v>0</v>
      </c>
      <c r="G34" s="75" t="s">
        <v>70</v>
      </c>
      <c r="H34" s="69">
        <f t="shared" si="0"/>
        <v>100</v>
      </c>
      <c r="I34" s="70">
        <f t="shared" si="1"/>
        <v>100</v>
      </c>
      <c r="J34" s="76">
        <v>20</v>
      </c>
      <c r="K34" s="75">
        <v>48.71</v>
      </c>
      <c r="L34" s="69">
        <f t="shared" si="2"/>
        <v>9.71</v>
      </c>
      <c r="M34" s="70">
        <f t="shared" si="3"/>
        <v>29.71</v>
      </c>
      <c r="N34" s="77">
        <f t="shared" si="4"/>
        <v>129.71</v>
      </c>
      <c r="O34" s="72" t="str">
        <f t="shared" si="5"/>
        <v>—</v>
      </c>
      <c r="P34" s="78">
        <f t="shared" si="6"/>
        <v>27</v>
      </c>
      <c r="Q34" s="78" t="str">
        <f t="shared" si="7"/>
        <v>—</v>
      </c>
    </row>
    <row r="35" spans="2:17" ht="12.75">
      <c r="B35" s="61">
        <v>6514</v>
      </c>
      <c r="C35" s="62" t="s">
        <v>94</v>
      </c>
      <c r="D35" s="62" t="s">
        <v>38</v>
      </c>
      <c r="E35" s="63" t="s">
        <v>95</v>
      </c>
      <c r="F35" s="74">
        <v>0</v>
      </c>
      <c r="G35" s="75" t="s">
        <v>70</v>
      </c>
      <c r="H35" s="69">
        <f t="shared" si="0"/>
        <v>100</v>
      </c>
      <c r="I35" s="70">
        <f t="shared" si="1"/>
        <v>100</v>
      </c>
      <c r="J35" s="76">
        <v>15</v>
      </c>
      <c r="K35" s="75">
        <v>55.53</v>
      </c>
      <c r="L35" s="69">
        <f t="shared" si="2"/>
        <v>16.53</v>
      </c>
      <c r="M35" s="70">
        <f t="shared" si="3"/>
        <v>31.53</v>
      </c>
      <c r="N35" s="77">
        <f t="shared" si="4"/>
        <v>131.53</v>
      </c>
      <c r="O35" s="72" t="str">
        <f t="shared" si="5"/>
        <v>—</v>
      </c>
      <c r="P35" s="78">
        <f t="shared" si="6"/>
        <v>28</v>
      </c>
      <c r="Q35" s="78" t="str">
        <f t="shared" si="7"/>
        <v>—</v>
      </c>
    </row>
    <row r="36" spans="2:17" ht="12.75">
      <c r="B36" s="61">
        <v>6543</v>
      </c>
      <c r="C36" s="62" t="s">
        <v>96</v>
      </c>
      <c r="D36" s="62" t="s">
        <v>35</v>
      </c>
      <c r="E36" s="63" t="s">
        <v>97</v>
      </c>
      <c r="F36" s="74">
        <v>0</v>
      </c>
      <c r="G36" s="75" t="s">
        <v>70</v>
      </c>
      <c r="H36" s="69">
        <f t="shared" si="0"/>
        <v>100</v>
      </c>
      <c r="I36" s="70">
        <f t="shared" si="1"/>
        <v>100</v>
      </c>
      <c r="J36" s="76">
        <v>20</v>
      </c>
      <c r="K36" s="75">
        <v>50.56</v>
      </c>
      <c r="L36" s="69">
        <f t="shared" si="2"/>
        <v>11.560000000000002</v>
      </c>
      <c r="M36" s="70">
        <f t="shared" si="3"/>
        <v>31.560000000000002</v>
      </c>
      <c r="N36" s="77">
        <f t="shared" si="4"/>
        <v>131.56</v>
      </c>
      <c r="O36" s="72" t="str">
        <f t="shared" si="5"/>
        <v>—</v>
      </c>
      <c r="P36" s="78">
        <f t="shared" si="6"/>
        <v>29</v>
      </c>
      <c r="Q36" s="78" t="str">
        <f t="shared" si="7"/>
        <v>—</v>
      </c>
    </row>
    <row r="37" spans="2:17" ht="12.75">
      <c r="B37" s="61">
        <v>6527</v>
      </c>
      <c r="C37" s="62" t="s">
        <v>84</v>
      </c>
      <c r="D37" s="62" t="s">
        <v>38</v>
      </c>
      <c r="E37" s="63" t="s">
        <v>98</v>
      </c>
      <c r="F37" s="74">
        <v>0</v>
      </c>
      <c r="G37" s="75" t="s">
        <v>70</v>
      </c>
      <c r="H37" s="69">
        <f t="shared" si="0"/>
        <v>100</v>
      </c>
      <c r="I37" s="70">
        <f t="shared" si="1"/>
        <v>100</v>
      </c>
      <c r="J37" s="76">
        <v>45</v>
      </c>
      <c r="K37" s="75">
        <v>45.64</v>
      </c>
      <c r="L37" s="69">
        <f t="shared" si="2"/>
        <v>6.640000000000001</v>
      </c>
      <c r="M37" s="70">
        <f t="shared" si="3"/>
        <v>51.64</v>
      </c>
      <c r="N37" s="77">
        <f t="shared" si="4"/>
        <v>151.64</v>
      </c>
      <c r="O37" s="72" t="str">
        <f t="shared" si="5"/>
        <v>—</v>
      </c>
      <c r="P37" s="78">
        <f t="shared" si="6"/>
        <v>30</v>
      </c>
      <c r="Q37" s="78" t="str">
        <f t="shared" si="7"/>
        <v>—</v>
      </c>
    </row>
    <row r="38" spans="2:17" ht="12.75">
      <c r="B38" s="61">
        <v>6501</v>
      </c>
      <c r="C38" s="62" t="s">
        <v>99</v>
      </c>
      <c r="D38" s="62" t="s">
        <v>38</v>
      </c>
      <c r="E38" s="63" t="s">
        <v>100</v>
      </c>
      <c r="F38" s="74">
        <v>0</v>
      </c>
      <c r="G38" s="75" t="s">
        <v>70</v>
      </c>
      <c r="H38" s="69">
        <f t="shared" si="0"/>
        <v>100</v>
      </c>
      <c r="I38" s="70">
        <f t="shared" si="1"/>
        <v>100</v>
      </c>
      <c r="J38" s="76">
        <v>0</v>
      </c>
      <c r="K38" s="75" t="s">
        <v>70</v>
      </c>
      <c r="L38" s="69">
        <f t="shared" si="2"/>
        <v>100</v>
      </c>
      <c r="M38" s="70">
        <f t="shared" si="3"/>
        <v>100</v>
      </c>
      <c r="N38" s="77">
        <f t="shared" si="4"/>
        <v>200</v>
      </c>
      <c r="O38" s="72" t="str">
        <f t="shared" si="5"/>
        <v>—</v>
      </c>
      <c r="P38" s="78">
        <f t="shared" si="6"/>
        <v>31</v>
      </c>
      <c r="Q38" s="78" t="str">
        <f t="shared" si="7"/>
        <v>—</v>
      </c>
    </row>
    <row r="39" spans="2:17" ht="12.75">
      <c r="B39" s="61">
        <v>6503</v>
      </c>
      <c r="C39" s="62" t="s">
        <v>101</v>
      </c>
      <c r="D39" s="62" t="s">
        <v>38</v>
      </c>
      <c r="E39" s="63" t="s">
        <v>102</v>
      </c>
      <c r="F39" s="74">
        <v>0</v>
      </c>
      <c r="G39" s="75" t="s">
        <v>70</v>
      </c>
      <c r="H39" s="69">
        <f t="shared" si="0"/>
        <v>100</v>
      </c>
      <c r="I39" s="70">
        <f t="shared" si="1"/>
        <v>100</v>
      </c>
      <c r="J39" s="76">
        <v>0</v>
      </c>
      <c r="K39" s="75" t="s">
        <v>70</v>
      </c>
      <c r="L39" s="69">
        <f t="shared" si="2"/>
        <v>100</v>
      </c>
      <c r="M39" s="70">
        <f t="shared" si="3"/>
        <v>100</v>
      </c>
      <c r="N39" s="77">
        <f t="shared" si="4"/>
        <v>200</v>
      </c>
      <c r="O39" s="72" t="str">
        <f t="shared" si="5"/>
        <v>—</v>
      </c>
      <c r="P39" s="78">
        <f t="shared" si="6"/>
        <v>32</v>
      </c>
      <c r="Q39" s="78" t="str">
        <f t="shared" si="7"/>
        <v>—</v>
      </c>
    </row>
    <row r="40" spans="2:17" ht="12.75">
      <c r="B40" s="61">
        <v>6504</v>
      </c>
      <c r="C40" s="62" t="s">
        <v>103</v>
      </c>
      <c r="D40" s="62" t="s">
        <v>35</v>
      </c>
      <c r="E40" s="63" t="s">
        <v>104</v>
      </c>
      <c r="F40" s="74">
        <v>0</v>
      </c>
      <c r="G40" s="75" t="s">
        <v>70</v>
      </c>
      <c r="H40" s="69">
        <f aca="true" t="shared" si="8" ref="H40:H54">IF(OR(G40="снят",G40="н/я",G40&gt;I$5),100,IF(G40&gt;I$4,G40-I$4,0))</f>
        <v>100</v>
      </c>
      <c r="I40" s="70">
        <f>IF(H40=100,100,F40+H40)</f>
        <v>100</v>
      </c>
      <c r="J40" s="76">
        <v>0</v>
      </c>
      <c r="K40" s="75" t="s">
        <v>70</v>
      </c>
      <c r="L40" s="69">
        <f aca="true" t="shared" si="9" ref="L40:L54">IF(OR(K40="снят",K40="н/я",K40&gt;M$5),100,IF(K40&gt;M$4,K40-M$4,0))</f>
        <v>100</v>
      </c>
      <c r="M40" s="70">
        <f>IF(L40=100,100,J40+L40)</f>
        <v>100</v>
      </c>
      <c r="N40" s="77">
        <f>I40+M40</f>
        <v>200</v>
      </c>
      <c r="O40" s="72" t="str">
        <f aca="true" t="shared" si="10" ref="O40:O54">IF(OR(G40="снят",G40="н/я",G40&gt;I$5,K40="снят",K40="н/я",K40&gt;M$5,AND(G40=0,K40=0)),"—",G40+K40)</f>
        <v>—</v>
      </c>
      <c r="P40" s="78">
        <f t="shared" si="6"/>
        <v>33</v>
      </c>
      <c r="Q40" s="78" t="str">
        <f t="shared" si="7"/>
        <v>—</v>
      </c>
    </row>
    <row r="41" spans="2:17" ht="12.75">
      <c r="B41" s="61">
        <v>6516</v>
      </c>
      <c r="C41" s="62" t="s">
        <v>50</v>
      </c>
      <c r="D41" s="62" t="s">
        <v>35</v>
      </c>
      <c r="E41" s="63" t="s">
        <v>112</v>
      </c>
      <c r="F41" s="74">
        <v>0</v>
      </c>
      <c r="G41" s="75" t="s">
        <v>70</v>
      </c>
      <c r="H41" s="69">
        <f t="shared" si="8"/>
        <v>100</v>
      </c>
      <c r="I41" s="70">
        <f aca="true" t="shared" si="11" ref="I41:I52">IF(H41=100,100,F41+H41)</f>
        <v>100</v>
      </c>
      <c r="J41" s="76">
        <v>0</v>
      </c>
      <c r="K41" s="75" t="s">
        <v>70</v>
      </c>
      <c r="L41" s="69">
        <f t="shared" si="9"/>
        <v>100</v>
      </c>
      <c r="M41" s="70">
        <f aca="true" t="shared" si="12" ref="M41:M52">IF(L41=100,100,J41+L41)</f>
        <v>100</v>
      </c>
      <c r="N41" s="77">
        <f aca="true" t="shared" si="13" ref="N41:N52">I41+M41</f>
        <v>200</v>
      </c>
      <c r="O41" s="72" t="str">
        <f t="shared" si="10"/>
        <v>—</v>
      </c>
      <c r="P41" s="78">
        <f aca="true" t="shared" si="14" ref="P41:P54">P40+1</f>
        <v>34</v>
      </c>
      <c r="Q41" s="78" t="str">
        <f aca="true" t="shared" si="15" ref="Q41:Q54">IF(O41="—","—",Q40+1)</f>
        <v>—</v>
      </c>
    </row>
    <row r="42" spans="2:17" ht="12.75">
      <c r="B42" s="61">
        <v>6520</v>
      </c>
      <c r="C42" s="62" t="s">
        <v>113</v>
      </c>
      <c r="D42" s="62" t="s">
        <v>38</v>
      </c>
      <c r="E42" s="63" t="s">
        <v>114</v>
      </c>
      <c r="F42" s="74">
        <v>0</v>
      </c>
      <c r="G42" s="75" t="s">
        <v>70</v>
      </c>
      <c r="H42" s="69">
        <f t="shared" si="8"/>
        <v>100</v>
      </c>
      <c r="I42" s="70">
        <f t="shared" si="11"/>
        <v>100</v>
      </c>
      <c r="J42" s="76">
        <v>0</v>
      </c>
      <c r="K42" s="75" t="s">
        <v>70</v>
      </c>
      <c r="L42" s="69">
        <f t="shared" si="9"/>
        <v>100</v>
      </c>
      <c r="M42" s="70">
        <f t="shared" si="12"/>
        <v>100</v>
      </c>
      <c r="N42" s="77">
        <f t="shared" si="13"/>
        <v>200</v>
      </c>
      <c r="O42" s="72" t="str">
        <f t="shared" si="10"/>
        <v>—</v>
      </c>
      <c r="P42" s="78">
        <f t="shared" si="14"/>
        <v>35</v>
      </c>
      <c r="Q42" s="78" t="str">
        <f t="shared" si="15"/>
        <v>—</v>
      </c>
    </row>
    <row r="43" spans="2:17" ht="12.75">
      <c r="B43" s="61">
        <v>6529</v>
      </c>
      <c r="C43" s="62" t="s">
        <v>118</v>
      </c>
      <c r="D43" s="62" t="s">
        <v>35</v>
      </c>
      <c r="E43" s="63" t="s">
        <v>119</v>
      </c>
      <c r="F43" s="74">
        <v>0</v>
      </c>
      <c r="G43" s="75" t="s">
        <v>70</v>
      </c>
      <c r="H43" s="69">
        <f t="shared" si="8"/>
        <v>100</v>
      </c>
      <c r="I43" s="70">
        <f t="shared" si="11"/>
        <v>100</v>
      </c>
      <c r="J43" s="76">
        <v>0</v>
      </c>
      <c r="K43" s="75" t="s">
        <v>70</v>
      </c>
      <c r="L43" s="69">
        <f t="shared" si="9"/>
        <v>100</v>
      </c>
      <c r="M43" s="70">
        <f t="shared" si="12"/>
        <v>100</v>
      </c>
      <c r="N43" s="77">
        <f t="shared" si="13"/>
        <v>200</v>
      </c>
      <c r="O43" s="72" t="str">
        <f t="shared" si="10"/>
        <v>—</v>
      </c>
      <c r="P43" s="78">
        <f t="shared" si="14"/>
        <v>36</v>
      </c>
      <c r="Q43" s="78" t="str">
        <f t="shared" si="15"/>
        <v>—</v>
      </c>
    </row>
    <row r="44" spans="2:17" ht="12.75">
      <c r="B44" s="61">
        <v>6538</v>
      </c>
      <c r="C44" s="62" t="s">
        <v>125</v>
      </c>
      <c r="D44" s="62" t="s">
        <v>38</v>
      </c>
      <c r="E44" s="63" t="s">
        <v>126</v>
      </c>
      <c r="F44" s="74">
        <v>0</v>
      </c>
      <c r="G44" s="75" t="s">
        <v>70</v>
      </c>
      <c r="H44" s="69">
        <f t="shared" si="8"/>
        <v>100</v>
      </c>
      <c r="I44" s="70">
        <f t="shared" si="11"/>
        <v>100</v>
      </c>
      <c r="J44" s="76">
        <v>0</v>
      </c>
      <c r="K44" s="75" t="s">
        <v>70</v>
      </c>
      <c r="L44" s="69">
        <f t="shared" si="9"/>
        <v>100</v>
      </c>
      <c r="M44" s="70">
        <f t="shared" si="12"/>
        <v>100</v>
      </c>
      <c r="N44" s="77">
        <f t="shared" si="13"/>
        <v>200</v>
      </c>
      <c r="O44" s="72" t="str">
        <f t="shared" si="10"/>
        <v>—</v>
      </c>
      <c r="P44" s="78">
        <f t="shared" si="14"/>
        <v>37</v>
      </c>
      <c r="Q44" s="78" t="str">
        <f t="shared" si="15"/>
        <v>—</v>
      </c>
    </row>
    <row r="45" spans="2:17" ht="12.75">
      <c r="B45" s="61">
        <v>6506</v>
      </c>
      <c r="C45" s="62" t="s">
        <v>105</v>
      </c>
      <c r="D45" s="62" t="s">
        <v>36</v>
      </c>
      <c r="E45" s="63" t="s">
        <v>106</v>
      </c>
      <c r="F45" s="74">
        <v>0</v>
      </c>
      <c r="G45" s="75" t="s">
        <v>107</v>
      </c>
      <c r="H45" s="69">
        <f t="shared" si="8"/>
        <v>100</v>
      </c>
      <c r="I45" s="70">
        <f t="shared" si="11"/>
        <v>100</v>
      </c>
      <c r="J45" s="76">
        <v>0</v>
      </c>
      <c r="K45" s="75" t="s">
        <v>107</v>
      </c>
      <c r="L45" s="69">
        <f t="shared" si="9"/>
        <v>100</v>
      </c>
      <c r="M45" s="70">
        <f t="shared" si="12"/>
        <v>100</v>
      </c>
      <c r="N45" s="77">
        <f t="shared" si="13"/>
        <v>200</v>
      </c>
      <c r="O45" s="72" t="str">
        <f t="shared" si="10"/>
        <v>—</v>
      </c>
      <c r="P45" s="78">
        <f t="shared" si="14"/>
        <v>38</v>
      </c>
      <c r="Q45" s="78" t="str">
        <f t="shared" si="15"/>
        <v>—</v>
      </c>
    </row>
    <row r="46" spans="2:17" ht="12.75">
      <c r="B46" s="61">
        <v>6510</v>
      </c>
      <c r="C46" s="62" t="s">
        <v>108</v>
      </c>
      <c r="D46" s="62" t="s">
        <v>35</v>
      </c>
      <c r="E46" s="63" t="s">
        <v>109</v>
      </c>
      <c r="F46" s="74">
        <v>0</v>
      </c>
      <c r="G46" s="75" t="s">
        <v>107</v>
      </c>
      <c r="H46" s="69">
        <f t="shared" si="8"/>
        <v>100</v>
      </c>
      <c r="I46" s="70">
        <f t="shared" si="11"/>
        <v>100</v>
      </c>
      <c r="J46" s="76">
        <v>0</v>
      </c>
      <c r="K46" s="75" t="s">
        <v>107</v>
      </c>
      <c r="L46" s="69">
        <f t="shared" si="9"/>
        <v>100</v>
      </c>
      <c r="M46" s="70">
        <f t="shared" si="12"/>
        <v>100</v>
      </c>
      <c r="N46" s="77">
        <f t="shared" si="13"/>
        <v>200</v>
      </c>
      <c r="O46" s="72" t="str">
        <f t="shared" si="10"/>
        <v>—</v>
      </c>
      <c r="P46" s="78">
        <f t="shared" si="14"/>
        <v>39</v>
      </c>
      <c r="Q46" s="78" t="str">
        <f t="shared" si="15"/>
        <v>—</v>
      </c>
    </row>
    <row r="47" spans="2:17" ht="12.75">
      <c r="B47" s="61">
        <v>6511</v>
      </c>
      <c r="C47" s="62" t="s">
        <v>110</v>
      </c>
      <c r="D47" s="62" t="s">
        <v>35</v>
      </c>
      <c r="E47" s="63" t="s">
        <v>111</v>
      </c>
      <c r="F47" s="74">
        <v>0</v>
      </c>
      <c r="G47" s="75" t="s">
        <v>107</v>
      </c>
      <c r="H47" s="69">
        <f t="shared" si="8"/>
        <v>100</v>
      </c>
      <c r="I47" s="70">
        <f t="shared" si="11"/>
        <v>100</v>
      </c>
      <c r="J47" s="76">
        <v>0</v>
      </c>
      <c r="K47" s="75" t="s">
        <v>107</v>
      </c>
      <c r="L47" s="69">
        <f t="shared" si="9"/>
        <v>100</v>
      </c>
      <c r="M47" s="70">
        <f t="shared" si="12"/>
        <v>100</v>
      </c>
      <c r="N47" s="77">
        <f t="shared" si="13"/>
        <v>200</v>
      </c>
      <c r="O47" s="72" t="str">
        <f t="shared" si="10"/>
        <v>—</v>
      </c>
      <c r="P47" s="78">
        <f t="shared" si="14"/>
        <v>40</v>
      </c>
      <c r="Q47" s="78" t="str">
        <f t="shared" si="15"/>
        <v>—</v>
      </c>
    </row>
    <row r="48" spans="2:17" ht="12.75">
      <c r="B48" s="61">
        <v>6523</v>
      </c>
      <c r="C48" s="62" t="s">
        <v>115</v>
      </c>
      <c r="D48" s="62" t="s">
        <v>36</v>
      </c>
      <c r="E48" s="63" t="s">
        <v>116</v>
      </c>
      <c r="F48" s="74">
        <v>0</v>
      </c>
      <c r="G48" s="75" t="s">
        <v>107</v>
      </c>
      <c r="H48" s="69">
        <f t="shared" si="8"/>
        <v>100</v>
      </c>
      <c r="I48" s="70">
        <f t="shared" si="11"/>
        <v>100</v>
      </c>
      <c r="J48" s="76">
        <v>0</v>
      </c>
      <c r="K48" s="75" t="s">
        <v>107</v>
      </c>
      <c r="L48" s="69">
        <f t="shared" si="9"/>
        <v>100</v>
      </c>
      <c r="M48" s="70">
        <f t="shared" si="12"/>
        <v>100</v>
      </c>
      <c r="N48" s="77">
        <f t="shared" si="13"/>
        <v>200</v>
      </c>
      <c r="O48" s="72" t="str">
        <f t="shared" si="10"/>
        <v>—</v>
      </c>
      <c r="P48" s="78">
        <f t="shared" si="14"/>
        <v>41</v>
      </c>
      <c r="Q48" s="78" t="str">
        <f t="shared" si="15"/>
        <v>—</v>
      </c>
    </row>
    <row r="49" spans="2:17" ht="12.75">
      <c r="B49" s="61">
        <v>6526</v>
      </c>
      <c r="C49" s="62" t="s">
        <v>62</v>
      </c>
      <c r="D49" s="62" t="s">
        <v>35</v>
      </c>
      <c r="E49" s="63" t="s">
        <v>117</v>
      </c>
      <c r="F49" s="74">
        <v>0</v>
      </c>
      <c r="G49" s="75" t="s">
        <v>107</v>
      </c>
      <c r="H49" s="69">
        <f t="shared" si="8"/>
        <v>100</v>
      </c>
      <c r="I49" s="70">
        <f t="shared" si="11"/>
        <v>100</v>
      </c>
      <c r="J49" s="76">
        <v>0</v>
      </c>
      <c r="K49" s="75" t="s">
        <v>107</v>
      </c>
      <c r="L49" s="69">
        <f t="shared" si="9"/>
        <v>100</v>
      </c>
      <c r="M49" s="70">
        <f t="shared" si="12"/>
        <v>100</v>
      </c>
      <c r="N49" s="77">
        <f t="shared" si="13"/>
        <v>200</v>
      </c>
      <c r="O49" s="72" t="str">
        <f t="shared" si="10"/>
        <v>—</v>
      </c>
      <c r="P49" s="78">
        <f t="shared" si="14"/>
        <v>42</v>
      </c>
      <c r="Q49" s="78" t="str">
        <f t="shared" si="15"/>
        <v>—</v>
      </c>
    </row>
    <row r="50" spans="2:17" ht="12.75">
      <c r="B50" s="61">
        <v>6532</v>
      </c>
      <c r="C50" s="62" t="s">
        <v>108</v>
      </c>
      <c r="D50" s="62" t="s">
        <v>35</v>
      </c>
      <c r="E50" s="63" t="s">
        <v>120</v>
      </c>
      <c r="F50" s="74">
        <v>0</v>
      </c>
      <c r="G50" s="75" t="s">
        <v>107</v>
      </c>
      <c r="H50" s="69">
        <f t="shared" si="8"/>
        <v>100</v>
      </c>
      <c r="I50" s="70">
        <f t="shared" si="11"/>
        <v>100</v>
      </c>
      <c r="J50" s="76">
        <v>0</v>
      </c>
      <c r="K50" s="75" t="s">
        <v>107</v>
      </c>
      <c r="L50" s="69">
        <f t="shared" si="9"/>
        <v>100</v>
      </c>
      <c r="M50" s="70">
        <f t="shared" si="12"/>
        <v>100</v>
      </c>
      <c r="N50" s="77">
        <f t="shared" si="13"/>
        <v>200</v>
      </c>
      <c r="O50" s="72" t="str">
        <f t="shared" si="10"/>
        <v>—</v>
      </c>
      <c r="P50" s="78">
        <f t="shared" si="14"/>
        <v>43</v>
      </c>
      <c r="Q50" s="78" t="str">
        <f t="shared" si="15"/>
        <v>—</v>
      </c>
    </row>
    <row r="51" spans="2:17" ht="12.75">
      <c r="B51" s="61">
        <v>6534</v>
      </c>
      <c r="C51" s="62" t="s">
        <v>121</v>
      </c>
      <c r="D51" s="62" t="s">
        <v>36</v>
      </c>
      <c r="E51" s="63" t="s">
        <v>122</v>
      </c>
      <c r="F51" s="74">
        <v>0</v>
      </c>
      <c r="G51" s="75" t="s">
        <v>107</v>
      </c>
      <c r="H51" s="69">
        <f t="shared" si="8"/>
        <v>100</v>
      </c>
      <c r="I51" s="70">
        <f t="shared" si="11"/>
        <v>100</v>
      </c>
      <c r="J51" s="76">
        <v>0</v>
      </c>
      <c r="K51" s="75" t="s">
        <v>107</v>
      </c>
      <c r="L51" s="69">
        <f t="shared" si="9"/>
        <v>100</v>
      </c>
      <c r="M51" s="70">
        <f t="shared" si="12"/>
        <v>100</v>
      </c>
      <c r="N51" s="77">
        <f t="shared" si="13"/>
        <v>200</v>
      </c>
      <c r="O51" s="72" t="str">
        <f t="shared" si="10"/>
        <v>—</v>
      </c>
      <c r="P51" s="78">
        <f t="shared" si="14"/>
        <v>44</v>
      </c>
      <c r="Q51" s="78" t="str">
        <f t="shared" si="15"/>
        <v>—</v>
      </c>
    </row>
    <row r="52" spans="2:17" ht="12.75">
      <c r="B52" s="61">
        <v>6536</v>
      </c>
      <c r="C52" s="62" t="s">
        <v>123</v>
      </c>
      <c r="D52" s="62" t="s">
        <v>38</v>
      </c>
      <c r="E52" s="63" t="s">
        <v>124</v>
      </c>
      <c r="F52" s="74">
        <v>0</v>
      </c>
      <c r="G52" s="75" t="s">
        <v>107</v>
      </c>
      <c r="H52" s="69">
        <f t="shared" si="8"/>
        <v>100</v>
      </c>
      <c r="I52" s="70">
        <f t="shared" si="11"/>
        <v>100</v>
      </c>
      <c r="J52" s="76">
        <v>0</v>
      </c>
      <c r="K52" s="75" t="s">
        <v>107</v>
      </c>
      <c r="L52" s="69">
        <f t="shared" si="9"/>
        <v>100</v>
      </c>
      <c r="M52" s="70">
        <f t="shared" si="12"/>
        <v>100</v>
      </c>
      <c r="N52" s="77">
        <f t="shared" si="13"/>
        <v>200</v>
      </c>
      <c r="O52" s="72" t="str">
        <f t="shared" si="10"/>
        <v>—</v>
      </c>
      <c r="P52" s="78">
        <f t="shared" si="14"/>
        <v>45</v>
      </c>
      <c r="Q52" s="78" t="str">
        <f t="shared" si="15"/>
        <v>—</v>
      </c>
    </row>
    <row r="53" spans="2:17" ht="12.75">
      <c r="B53" s="61">
        <v>6544</v>
      </c>
      <c r="C53" s="62" t="s">
        <v>127</v>
      </c>
      <c r="D53" s="62" t="s">
        <v>37</v>
      </c>
      <c r="E53" s="63" t="s">
        <v>128</v>
      </c>
      <c r="F53" s="74">
        <v>0</v>
      </c>
      <c r="G53" s="75" t="s">
        <v>107</v>
      </c>
      <c r="H53" s="69">
        <f t="shared" si="8"/>
        <v>100</v>
      </c>
      <c r="I53" s="70">
        <f>IF(H53=100,100,F53+H53)</f>
        <v>100</v>
      </c>
      <c r="J53" s="76">
        <v>0</v>
      </c>
      <c r="K53" s="75" t="s">
        <v>107</v>
      </c>
      <c r="L53" s="69">
        <f t="shared" si="9"/>
        <v>100</v>
      </c>
      <c r="M53" s="70">
        <f>IF(L53=100,100,J53+L53)</f>
        <v>100</v>
      </c>
      <c r="N53" s="77">
        <f>I53+M53</f>
        <v>200</v>
      </c>
      <c r="O53" s="72" t="str">
        <f t="shared" si="10"/>
        <v>—</v>
      </c>
      <c r="P53" s="78">
        <f t="shared" si="14"/>
        <v>46</v>
      </c>
      <c r="Q53" s="78" t="str">
        <f t="shared" si="15"/>
        <v>—</v>
      </c>
    </row>
    <row r="54" spans="2:17" ht="12.75">
      <c r="B54" s="61">
        <v>6547</v>
      </c>
      <c r="C54" s="62" t="s">
        <v>129</v>
      </c>
      <c r="D54" s="62" t="s">
        <v>36</v>
      </c>
      <c r="E54" s="63" t="s">
        <v>130</v>
      </c>
      <c r="F54" s="74">
        <v>0</v>
      </c>
      <c r="G54" s="75" t="s">
        <v>107</v>
      </c>
      <c r="H54" s="69">
        <f t="shared" si="8"/>
        <v>100</v>
      </c>
      <c r="I54" s="70">
        <f>IF(H54=100,100,F54+H54)</f>
        <v>100</v>
      </c>
      <c r="J54" s="76">
        <v>0</v>
      </c>
      <c r="K54" s="75" t="s">
        <v>107</v>
      </c>
      <c r="L54" s="69">
        <f t="shared" si="9"/>
        <v>100</v>
      </c>
      <c r="M54" s="70">
        <f>IF(L54=100,100,J54+L54)</f>
        <v>100</v>
      </c>
      <c r="N54" s="77">
        <f>I54+M54</f>
        <v>200</v>
      </c>
      <c r="O54" s="72" t="str">
        <f t="shared" si="10"/>
        <v>—</v>
      </c>
      <c r="P54" s="78">
        <f t="shared" si="14"/>
        <v>47</v>
      </c>
      <c r="Q54" s="78" t="str">
        <f t="shared" si="15"/>
        <v>—</v>
      </c>
    </row>
    <row r="55" spans="2:17" ht="13.5" thickBot="1">
      <c r="B55" s="79"/>
      <c r="C55" s="80"/>
      <c r="D55" s="80"/>
      <c r="E55" s="81"/>
      <c r="F55" s="82"/>
      <c r="G55" s="80"/>
      <c r="H55" s="80"/>
      <c r="I55" s="83"/>
      <c r="J55" s="82"/>
      <c r="K55" s="80"/>
      <c r="L55" s="80"/>
      <c r="M55" s="83"/>
      <c r="N55" s="84"/>
      <c r="O55" s="81"/>
      <c r="P55" s="85"/>
      <c r="Q55" s="85"/>
    </row>
  </sheetData>
  <sheetProtection/>
  <mergeCells count="10">
    <mergeCell ref="Q6:Q7"/>
    <mergeCell ref="B6:B7"/>
    <mergeCell ref="P6:P7"/>
    <mergeCell ref="N6:N7"/>
    <mergeCell ref="O6:O7"/>
    <mergeCell ref="C6:C7"/>
    <mergeCell ref="E6:E7"/>
    <mergeCell ref="J6:M6"/>
    <mergeCell ref="F6:I6"/>
    <mergeCell ref="D6:D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tabColor indexed="43"/>
    <pageSetUpPr fitToPage="1"/>
  </sheetPr>
  <dimension ref="B2:Q33"/>
  <sheetViews>
    <sheetView workbookViewId="0" topLeftCell="A1">
      <selection activeCell="E39" sqref="E39"/>
    </sheetView>
  </sheetViews>
  <sheetFormatPr defaultColWidth="9.00390625" defaultRowHeight="12.75"/>
  <cols>
    <col min="1" max="1" width="1.00390625" style="38" customWidth="1"/>
    <col min="2" max="2" width="5.125" style="37" customWidth="1"/>
    <col min="3" max="3" width="17.75390625" style="38" customWidth="1"/>
    <col min="4" max="4" width="14.75390625" style="38" customWidth="1"/>
    <col min="5" max="5" width="25.75390625" style="38" customWidth="1"/>
    <col min="6" max="13" width="7.75390625" style="38" customWidth="1"/>
    <col min="14" max="15" width="8.75390625" style="38" customWidth="1"/>
    <col min="16" max="16" width="6.75390625" style="38" hidden="1" customWidth="1"/>
    <col min="17" max="17" width="6.75390625" style="38" customWidth="1"/>
    <col min="18" max="16384" width="9.125" style="38" customWidth="1"/>
  </cols>
  <sheetData>
    <row r="1" ht="5.25" customHeight="1"/>
    <row r="2" spans="2:17" ht="18.75">
      <c r="B2" s="39" t="str">
        <f>Title!D5</f>
        <v>«Мир домашних животных»</v>
      </c>
      <c r="C2" s="40"/>
      <c r="D2" s="40"/>
      <c r="F2" s="41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2:5" ht="15.75" thickBot="1">
      <c r="B3" s="43" t="str">
        <f>'BA-Maxi'!$B$3</f>
        <v>двоеборье</v>
      </c>
      <c r="E3" s="44"/>
    </row>
    <row r="4" spans="2:15" s="37" customFormat="1" ht="12.75">
      <c r="B4" s="45" t="s">
        <v>132</v>
      </c>
      <c r="E4" s="46"/>
      <c r="F4" s="47" t="s">
        <v>18</v>
      </c>
      <c r="G4" s="48">
        <v>153</v>
      </c>
      <c r="H4" s="48" t="s">
        <v>19</v>
      </c>
      <c r="I4" s="49">
        <v>44</v>
      </c>
      <c r="J4" s="47" t="s">
        <v>18</v>
      </c>
      <c r="K4" s="48">
        <v>144</v>
      </c>
      <c r="L4" s="48" t="s">
        <v>19</v>
      </c>
      <c r="M4" s="49">
        <v>39</v>
      </c>
      <c r="N4" s="50"/>
      <c r="O4" s="50"/>
    </row>
    <row r="5" spans="5:15" s="37" customFormat="1" ht="13.5" thickBot="1">
      <c r="E5" s="44"/>
      <c r="F5" s="51" t="s">
        <v>20</v>
      </c>
      <c r="G5" s="52">
        <v>3.5</v>
      </c>
      <c r="H5" s="52" t="s">
        <v>21</v>
      </c>
      <c r="I5" s="53">
        <v>66</v>
      </c>
      <c r="J5" s="51" t="s">
        <v>20</v>
      </c>
      <c r="K5" s="54">
        <v>3.7</v>
      </c>
      <c r="L5" s="52" t="s">
        <v>21</v>
      </c>
      <c r="M5" s="55">
        <v>59</v>
      </c>
      <c r="N5" s="50"/>
      <c r="O5" s="50"/>
    </row>
    <row r="6" spans="2:17" ht="13.5" customHeight="1">
      <c r="B6" s="90" t="s">
        <v>22</v>
      </c>
      <c r="C6" s="96" t="s">
        <v>23</v>
      </c>
      <c r="D6" s="105" t="s">
        <v>24</v>
      </c>
      <c r="E6" s="98" t="s">
        <v>25</v>
      </c>
      <c r="F6" s="103" t="s">
        <v>26</v>
      </c>
      <c r="G6" s="101"/>
      <c r="H6" s="101"/>
      <c r="I6" s="104"/>
      <c r="J6" s="100" t="s">
        <v>27</v>
      </c>
      <c r="K6" s="101"/>
      <c r="L6" s="101"/>
      <c r="M6" s="102"/>
      <c r="N6" s="92" t="s">
        <v>28</v>
      </c>
      <c r="O6" s="94" t="s">
        <v>29</v>
      </c>
      <c r="P6" s="88" t="s">
        <v>30</v>
      </c>
      <c r="Q6" s="88" t="s">
        <v>30</v>
      </c>
    </row>
    <row r="7" spans="2:17" ht="34.5" thickBot="1">
      <c r="B7" s="91"/>
      <c r="C7" s="97"/>
      <c r="D7" s="106"/>
      <c r="E7" s="99"/>
      <c r="F7" s="56" t="s">
        <v>31</v>
      </c>
      <c r="G7" s="57" t="s">
        <v>32</v>
      </c>
      <c r="H7" s="57" t="s">
        <v>33</v>
      </c>
      <c r="I7" s="58" t="s">
        <v>34</v>
      </c>
      <c r="J7" s="59" t="s">
        <v>31</v>
      </c>
      <c r="K7" s="57" t="s">
        <v>32</v>
      </c>
      <c r="L7" s="57" t="s">
        <v>33</v>
      </c>
      <c r="M7" s="60" t="s">
        <v>34</v>
      </c>
      <c r="N7" s="93"/>
      <c r="O7" s="95"/>
      <c r="P7" s="89"/>
      <c r="Q7" s="89"/>
    </row>
    <row r="8" spans="2:17" ht="12.75">
      <c r="B8" s="61">
        <v>4014</v>
      </c>
      <c r="C8" s="62" t="s">
        <v>157</v>
      </c>
      <c r="D8" s="62" t="s">
        <v>38</v>
      </c>
      <c r="E8" s="63" t="s">
        <v>158</v>
      </c>
      <c r="F8" s="64">
        <v>0</v>
      </c>
      <c r="G8" s="65">
        <v>43.72</v>
      </c>
      <c r="H8" s="66">
        <f aca="true" t="shared" si="0" ref="H8:H32">IF(OR(G8="снят",G8="н/я",G8&gt;I$5),100,IF(G8&gt;I$4,G8-I$4,0))</f>
        <v>0</v>
      </c>
      <c r="I8" s="67">
        <f aca="true" t="shared" si="1" ref="I8:I25">IF(H8=100,100,F8+H8)</f>
        <v>0</v>
      </c>
      <c r="J8" s="68">
        <v>0</v>
      </c>
      <c r="K8" s="65">
        <v>39.44</v>
      </c>
      <c r="L8" s="69">
        <f aca="true" t="shared" si="2" ref="L8:L32">IF(OR(K8="снят",K8="н/я",K8&gt;M$5),100,IF(K8&gt;M$4,K8-M$4,0))</f>
        <v>0.4399999999999977</v>
      </c>
      <c r="M8" s="70">
        <f aca="true" t="shared" si="3" ref="M8:M25">IF(L8=100,100,J8+L8)</f>
        <v>0.4399999999999977</v>
      </c>
      <c r="N8" s="71">
        <f aca="true" t="shared" si="4" ref="N8:N25">I8+M8</f>
        <v>0.4399999999999977</v>
      </c>
      <c r="O8" s="72">
        <f aca="true" t="shared" si="5" ref="O8:O32">IF(OR(G8="снят",G8="н/я",G8&gt;I$5,K8="снят",K8="н/я",K8&gt;M$5,AND(G8=0,K8=0)),"—",G8+K8)</f>
        <v>83.16</v>
      </c>
      <c r="P8" s="73">
        <v>1</v>
      </c>
      <c r="Q8" s="73">
        <f>IF(O8="—","—",1)</f>
        <v>1</v>
      </c>
    </row>
    <row r="9" spans="2:17" ht="12.75">
      <c r="B9" s="61">
        <v>4013</v>
      </c>
      <c r="C9" s="62" t="s">
        <v>68</v>
      </c>
      <c r="D9" s="62" t="s">
        <v>37</v>
      </c>
      <c r="E9" s="63" t="s">
        <v>159</v>
      </c>
      <c r="F9" s="74">
        <v>0</v>
      </c>
      <c r="G9" s="75">
        <v>44.59</v>
      </c>
      <c r="H9" s="69">
        <f t="shared" si="0"/>
        <v>0.5900000000000034</v>
      </c>
      <c r="I9" s="70">
        <f t="shared" si="1"/>
        <v>0.5900000000000034</v>
      </c>
      <c r="J9" s="76">
        <v>0</v>
      </c>
      <c r="K9" s="75">
        <v>40.73</v>
      </c>
      <c r="L9" s="69">
        <f t="shared" si="2"/>
        <v>1.7299999999999969</v>
      </c>
      <c r="M9" s="70">
        <f t="shared" si="3"/>
        <v>1.7299999999999969</v>
      </c>
      <c r="N9" s="77">
        <f t="shared" si="4"/>
        <v>2.3200000000000003</v>
      </c>
      <c r="O9" s="72">
        <f t="shared" si="5"/>
        <v>85.32</v>
      </c>
      <c r="P9" s="78">
        <f aca="true" t="shared" si="6" ref="P9:P32">P8+1</f>
        <v>2</v>
      </c>
      <c r="Q9" s="78">
        <f aca="true" t="shared" si="7" ref="Q9:Q32">IF(O9="—","—",Q8+1)</f>
        <v>2</v>
      </c>
    </row>
    <row r="10" spans="2:17" ht="12.75">
      <c r="B10" s="61">
        <v>4010</v>
      </c>
      <c r="C10" s="62" t="s">
        <v>52</v>
      </c>
      <c r="D10" s="62" t="s">
        <v>37</v>
      </c>
      <c r="E10" s="63" t="s">
        <v>160</v>
      </c>
      <c r="F10" s="74">
        <v>0</v>
      </c>
      <c r="G10" s="75">
        <v>45.41</v>
      </c>
      <c r="H10" s="69">
        <f t="shared" si="0"/>
        <v>1.4099999999999966</v>
      </c>
      <c r="I10" s="70">
        <f t="shared" si="1"/>
        <v>1.4099999999999966</v>
      </c>
      <c r="J10" s="76">
        <v>0</v>
      </c>
      <c r="K10" s="75">
        <v>42.11</v>
      </c>
      <c r="L10" s="69">
        <f t="shared" si="2"/>
        <v>3.1099999999999994</v>
      </c>
      <c r="M10" s="70">
        <f t="shared" si="3"/>
        <v>3.1099999999999994</v>
      </c>
      <c r="N10" s="77">
        <f t="shared" si="4"/>
        <v>4.519999999999996</v>
      </c>
      <c r="O10" s="72">
        <f t="shared" si="5"/>
        <v>87.52</v>
      </c>
      <c r="P10" s="78">
        <f t="shared" si="6"/>
        <v>3</v>
      </c>
      <c r="Q10" s="78">
        <f t="shared" si="7"/>
        <v>3</v>
      </c>
    </row>
    <row r="11" spans="2:17" ht="12.75">
      <c r="B11" s="61">
        <v>4020</v>
      </c>
      <c r="C11" s="62" t="s">
        <v>58</v>
      </c>
      <c r="D11" s="62" t="s">
        <v>35</v>
      </c>
      <c r="E11" s="63" t="s">
        <v>161</v>
      </c>
      <c r="F11" s="74">
        <v>0</v>
      </c>
      <c r="G11" s="75">
        <v>44.42</v>
      </c>
      <c r="H11" s="69">
        <f t="shared" si="0"/>
        <v>0.4200000000000017</v>
      </c>
      <c r="I11" s="70">
        <f t="shared" si="1"/>
        <v>0.4200000000000017</v>
      </c>
      <c r="J11" s="76">
        <v>0</v>
      </c>
      <c r="K11" s="75">
        <v>43.5</v>
      </c>
      <c r="L11" s="69">
        <f t="shared" si="2"/>
        <v>4.5</v>
      </c>
      <c r="M11" s="70">
        <f t="shared" si="3"/>
        <v>4.5</v>
      </c>
      <c r="N11" s="77">
        <f t="shared" si="4"/>
        <v>4.920000000000002</v>
      </c>
      <c r="O11" s="72">
        <f t="shared" si="5"/>
        <v>87.92</v>
      </c>
      <c r="P11" s="78">
        <f t="shared" si="6"/>
        <v>4</v>
      </c>
      <c r="Q11" s="78">
        <f t="shared" si="7"/>
        <v>4</v>
      </c>
    </row>
    <row r="12" spans="2:17" ht="12.75">
      <c r="B12" s="61">
        <v>4023</v>
      </c>
      <c r="C12" s="62" t="s">
        <v>79</v>
      </c>
      <c r="D12" s="62" t="s">
        <v>35</v>
      </c>
      <c r="E12" s="63" t="s">
        <v>162</v>
      </c>
      <c r="F12" s="74">
        <v>5</v>
      </c>
      <c r="G12" s="75">
        <v>42.44</v>
      </c>
      <c r="H12" s="69">
        <f t="shared" si="0"/>
        <v>0</v>
      </c>
      <c r="I12" s="70">
        <f t="shared" si="1"/>
        <v>5</v>
      </c>
      <c r="J12" s="76">
        <v>0</v>
      </c>
      <c r="K12" s="75">
        <v>39.38</v>
      </c>
      <c r="L12" s="69">
        <f t="shared" si="2"/>
        <v>0.38000000000000256</v>
      </c>
      <c r="M12" s="70">
        <f t="shared" si="3"/>
        <v>0.38000000000000256</v>
      </c>
      <c r="N12" s="77">
        <f t="shared" si="4"/>
        <v>5.380000000000003</v>
      </c>
      <c r="O12" s="72">
        <f t="shared" si="5"/>
        <v>81.82</v>
      </c>
      <c r="P12" s="78">
        <f t="shared" si="6"/>
        <v>5</v>
      </c>
      <c r="Q12" s="78">
        <f t="shared" si="7"/>
        <v>5</v>
      </c>
    </row>
    <row r="13" spans="2:17" ht="12.75">
      <c r="B13" s="61">
        <v>4024</v>
      </c>
      <c r="C13" s="62" t="s">
        <v>42</v>
      </c>
      <c r="D13" s="62" t="s">
        <v>35</v>
      </c>
      <c r="E13" s="63" t="s">
        <v>163</v>
      </c>
      <c r="F13" s="74">
        <v>0</v>
      </c>
      <c r="G13" s="75">
        <v>46.28</v>
      </c>
      <c r="H13" s="69">
        <f t="shared" si="0"/>
        <v>2.280000000000001</v>
      </c>
      <c r="I13" s="70">
        <f t="shared" si="1"/>
        <v>2.280000000000001</v>
      </c>
      <c r="J13" s="76">
        <v>0</v>
      </c>
      <c r="K13" s="75">
        <v>43.18</v>
      </c>
      <c r="L13" s="69">
        <f t="shared" si="2"/>
        <v>4.18</v>
      </c>
      <c r="M13" s="70">
        <f t="shared" si="3"/>
        <v>4.18</v>
      </c>
      <c r="N13" s="77">
        <f t="shared" si="4"/>
        <v>6.460000000000001</v>
      </c>
      <c r="O13" s="72">
        <f t="shared" si="5"/>
        <v>89.46000000000001</v>
      </c>
      <c r="P13" s="78">
        <f t="shared" si="6"/>
        <v>6</v>
      </c>
      <c r="Q13" s="78">
        <f t="shared" si="7"/>
        <v>6</v>
      </c>
    </row>
    <row r="14" spans="2:17" ht="12.75">
      <c r="B14" s="61">
        <v>4002</v>
      </c>
      <c r="C14" s="62" t="s">
        <v>164</v>
      </c>
      <c r="D14" s="62" t="s">
        <v>35</v>
      </c>
      <c r="E14" s="63" t="s">
        <v>165</v>
      </c>
      <c r="F14" s="74">
        <v>0</v>
      </c>
      <c r="G14" s="75">
        <v>47.19</v>
      </c>
      <c r="H14" s="69">
        <f t="shared" si="0"/>
        <v>3.1899999999999977</v>
      </c>
      <c r="I14" s="70">
        <f t="shared" si="1"/>
        <v>3.1899999999999977</v>
      </c>
      <c r="J14" s="76">
        <v>0</v>
      </c>
      <c r="K14" s="75">
        <v>42.88</v>
      </c>
      <c r="L14" s="69">
        <f t="shared" si="2"/>
        <v>3.8800000000000026</v>
      </c>
      <c r="M14" s="70">
        <f t="shared" si="3"/>
        <v>3.8800000000000026</v>
      </c>
      <c r="N14" s="77">
        <f t="shared" si="4"/>
        <v>7.07</v>
      </c>
      <c r="O14" s="72">
        <f t="shared" si="5"/>
        <v>90.07</v>
      </c>
      <c r="P14" s="78">
        <f t="shared" si="6"/>
        <v>7</v>
      </c>
      <c r="Q14" s="78">
        <f t="shared" si="7"/>
        <v>7</v>
      </c>
    </row>
    <row r="15" spans="2:17" ht="12.75">
      <c r="B15" s="61">
        <v>4019</v>
      </c>
      <c r="C15" s="62" t="s">
        <v>166</v>
      </c>
      <c r="D15" s="62" t="s">
        <v>35</v>
      </c>
      <c r="E15" s="63" t="s">
        <v>167</v>
      </c>
      <c r="F15" s="74">
        <v>5</v>
      </c>
      <c r="G15" s="75">
        <v>43.66</v>
      </c>
      <c r="H15" s="69">
        <f t="shared" si="0"/>
        <v>0</v>
      </c>
      <c r="I15" s="70">
        <f t="shared" si="1"/>
        <v>5</v>
      </c>
      <c r="J15" s="76">
        <v>0</v>
      </c>
      <c r="K15" s="75">
        <v>41.13</v>
      </c>
      <c r="L15" s="69">
        <f t="shared" si="2"/>
        <v>2.1300000000000026</v>
      </c>
      <c r="M15" s="70">
        <f t="shared" si="3"/>
        <v>2.1300000000000026</v>
      </c>
      <c r="N15" s="77">
        <f t="shared" si="4"/>
        <v>7.130000000000003</v>
      </c>
      <c r="O15" s="72">
        <f t="shared" si="5"/>
        <v>84.78999999999999</v>
      </c>
      <c r="P15" s="78">
        <f t="shared" si="6"/>
        <v>8</v>
      </c>
      <c r="Q15" s="78">
        <f t="shared" si="7"/>
        <v>8</v>
      </c>
    </row>
    <row r="16" spans="2:17" ht="12.75">
      <c r="B16" s="61">
        <v>4003</v>
      </c>
      <c r="C16" s="62" t="s">
        <v>168</v>
      </c>
      <c r="D16" s="62" t="s">
        <v>38</v>
      </c>
      <c r="E16" s="63" t="s">
        <v>169</v>
      </c>
      <c r="F16" s="74">
        <v>0</v>
      </c>
      <c r="G16" s="75">
        <v>50.69</v>
      </c>
      <c r="H16" s="69">
        <f t="shared" si="0"/>
        <v>6.689999999999998</v>
      </c>
      <c r="I16" s="70">
        <f t="shared" si="1"/>
        <v>6.689999999999998</v>
      </c>
      <c r="J16" s="76">
        <v>5</v>
      </c>
      <c r="K16" s="75">
        <v>44.66</v>
      </c>
      <c r="L16" s="69">
        <f t="shared" si="2"/>
        <v>5.659999999999997</v>
      </c>
      <c r="M16" s="70">
        <f t="shared" si="3"/>
        <v>10.659999999999997</v>
      </c>
      <c r="N16" s="77">
        <f t="shared" si="4"/>
        <v>17.349999999999994</v>
      </c>
      <c r="O16" s="72">
        <f t="shared" si="5"/>
        <v>95.35</v>
      </c>
      <c r="P16" s="78">
        <f t="shared" si="6"/>
        <v>9</v>
      </c>
      <c r="Q16" s="78">
        <f t="shared" si="7"/>
        <v>9</v>
      </c>
    </row>
    <row r="17" spans="2:17" ht="12.75">
      <c r="B17" s="61">
        <v>4007</v>
      </c>
      <c r="C17" s="62" t="s">
        <v>170</v>
      </c>
      <c r="D17" s="62" t="s">
        <v>38</v>
      </c>
      <c r="E17" s="63" t="s">
        <v>171</v>
      </c>
      <c r="F17" s="74">
        <v>5</v>
      </c>
      <c r="G17" s="75">
        <v>53.06</v>
      </c>
      <c r="H17" s="69">
        <f t="shared" si="0"/>
        <v>9.060000000000002</v>
      </c>
      <c r="I17" s="70">
        <f t="shared" si="1"/>
        <v>14.060000000000002</v>
      </c>
      <c r="J17" s="76">
        <v>0</v>
      </c>
      <c r="K17" s="75">
        <v>47</v>
      </c>
      <c r="L17" s="69">
        <f t="shared" si="2"/>
        <v>8</v>
      </c>
      <c r="M17" s="70">
        <f t="shared" si="3"/>
        <v>8</v>
      </c>
      <c r="N17" s="77">
        <f t="shared" si="4"/>
        <v>22.060000000000002</v>
      </c>
      <c r="O17" s="72">
        <f t="shared" si="5"/>
        <v>100.06</v>
      </c>
      <c r="P17" s="78">
        <f t="shared" si="6"/>
        <v>10</v>
      </c>
      <c r="Q17" s="78">
        <f t="shared" si="7"/>
        <v>10</v>
      </c>
    </row>
    <row r="18" spans="2:17" ht="12.75">
      <c r="B18" s="61">
        <v>4008</v>
      </c>
      <c r="C18" s="62" t="s">
        <v>60</v>
      </c>
      <c r="D18" s="62" t="s">
        <v>39</v>
      </c>
      <c r="E18" s="63" t="s">
        <v>172</v>
      </c>
      <c r="F18" s="74">
        <v>5</v>
      </c>
      <c r="G18" s="75">
        <v>53.85</v>
      </c>
      <c r="H18" s="69">
        <f t="shared" si="0"/>
        <v>9.850000000000001</v>
      </c>
      <c r="I18" s="70">
        <f t="shared" si="1"/>
        <v>14.850000000000001</v>
      </c>
      <c r="J18" s="76">
        <v>0</v>
      </c>
      <c r="K18" s="75">
        <v>46.91</v>
      </c>
      <c r="L18" s="69">
        <f t="shared" si="2"/>
        <v>7.909999999999997</v>
      </c>
      <c r="M18" s="70">
        <f t="shared" si="3"/>
        <v>7.909999999999997</v>
      </c>
      <c r="N18" s="77">
        <f t="shared" si="4"/>
        <v>22.759999999999998</v>
      </c>
      <c r="O18" s="72">
        <f t="shared" si="5"/>
        <v>100.75999999999999</v>
      </c>
      <c r="P18" s="78">
        <f t="shared" si="6"/>
        <v>11</v>
      </c>
      <c r="Q18" s="78">
        <f t="shared" si="7"/>
        <v>11</v>
      </c>
    </row>
    <row r="19" spans="2:17" ht="12.75">
      <c r="B19" s="61">
        <v>4001</v>
      </c>
      <c r="C19" s="62" t="s">
        <v>68</v>
      </c>
      <c r="D19" s="62" t="s">
        <v>37</v>
      </c>
      <c r="E19" s="63" t="s">
        <v>173</v>
      </c>
      <c r="F19" s="74">
        <v>5</v>
      </c>
      <c r="G19" s="75">
        <v>60.01</v>
      </c>
      <c r="H19" s="69">
        <f t="shared" si="0"/>
        <v>16.009999999999998</v>
      </c>
      <c r="I19" s="70">
        <f t="shared" si="1"/>
        <v>21.009999999999998</v>
      </c>
      <c r="J19" s="76">
        <v>0</v>
      </c>
      <c r="K19" s="75">
        <v>50.34</v>
      </c>
      <c r="L19" s="69">
        <f t="shared" si="2"/>
        <v>11.340000000000003</v>
      </c>
      <c r="M19" s="70">
        <f t="shared" si="3"/>
        <v>11.340000000000003</v>
      </c>
      <c r="N19" s="77">
        <f t="shared" si="4"/>
        <v>32.35</v>
      </c>
      <c r="O19" s="72">
        <f t="shared" si="5"/>
        <v>110.35</v>
      </c>
      <c r="P19" s="78">
        <f t="shared" si="6"/>
        <v>12</v>
      </c>
      <c r="Q19" s="78">
        <f t="shared" si="7"/>
        <v>12</v>
      </c>
    </row>
    <row r="20" spans="2:17" ht="12.75">
      <c r="B20" s="61">
        <v>4025</v>
      </c>
      <c r="C20" s="62" t="s">
        <v>44</v>
      </c>
      <c r="D20" s="62" t="s">
        <v>35</v>
      </c>
      <c r="E20" s="63" t="s">
        <v>174</v>
      </c>
      <c r="F20" s="74">
        <v>5</v>
      </c>
      <c r="G20" s="75">
        <v>61.24</v>
      </c>
      <c r="H20" s="69">
        <f t="shared" si="0"/>
        <v>17.240000000000002</v>
      </c>
      <c r="I20" s="70">
        <f t="shared" si="1"/>
        <v>22.240000000000002</v>
      </c>
      <c r="J20" s="76">
        <v>0</v>
      </c>
      <c r="K20" s="75">
        <v>51.05</v>
      </c>
      <c r="L20" s="69">
        <f t="shared" si="2"/>
        <v>12.049999999999997</v>
      </c>
      <c r="M20" s="70">
        <f t="shared" si="3"/>
        <v>12.049999999999997</v>
      </c>
      <c r="N20" s="77">
        <f t="shared" si="4"/>
        <v>34.29</v>
      </c>
      <c r="O20" s="72">
        <f t="shared" si="5"/>
        <v>112.28999999999999</v>
      </c>
      <c r="P20" s="78">
        <f t="shared" si="6"/>
        <v>13</v>
      </c>
      <c r="Q20" s="78">
        <f t="shared" si="7"/>
        <v>13</v>
      </c>
    </row>
    <row r="21" spans="2:17" ht="12.75">
      <c r="B21" s="61">
        <v>4004</v>
      </c>
      <c r="C21" s="62" t="s">
        <v>96</v>
      </c>
      <c r="D21" s="62" t="s">
        <v>35</v>
      </c>
      <c r="E21" s="63" t="s">
        <v>175</v>
      </c>
      <c r="F21" s="74">
        <v>0</v>
      </c>
      <c r="G21" s="75" t="s">
        <v>70</v>
      </c>
      <c r="H21" s="69">
        <f t="shared" si="0"/>
        <v>100</v>
      </c>
      <c r="I21" s="70">
        <f t="shared" si="1"/>
        <v>100</v>
      </c>
      <c r="J21" s="76">
        <v>0</v>
      </c>
      <c r="K21" s="75">
        <v>37.74</v>
      </c>
      <c r="L21" s="69">
        <f t="shared" si="2"/>
        <v>0</v>
      </c>
      <c r="M21" s="70">
        <f t="shared" si="3"/>
        <v>0</v>
      </c>
      <c r="N21" s="77">
        <f t="shared" si="4"/>
        <v>100</v>
      </c>
      <c r="O21" s="72" t="str">
        <f t="shared" si="5"/>
        <v>—</v>
      </c>
      <c r="P21" s="78">
        <f t="shared" si="6"/>
        <v>14</v>
      </c>
      <c r="Q21" s="78" t="str">
        <f t="shared" si="7"/>
        <v>—</v>
      </c>
    </row>
    <row r="22" spans="2:17" ht="12.75">
      <c r="B22" s="61">
        <v>4016</v>
      </c>
      <c r="C22" s="62" t="s">
        <v>176</v>
      </c>
      <c r="D22" s="62" t="s">
        <v>38</v>
      </c>
      <c r="E22" s="63" t="s">
        <v>177</v>
      </c>
      <c r="F22" s="74">
        <v>0</v>
      </c>
      <c r="G22" s="75">
        <v>56.46</v>
      </c>
      <c r="H22" s="69">
        <f t="shared" si="0"/>
        <v>12.46</v>
      </c>
      <c r="I22" s="70">
        <f t="shared" si="1"/>
        <v>12.46</v>
      </c>
      <c r="J22" s="76">
        <v>0</v>
      </c>
      <c r="K22" s="75" t="s">
        <v>70</v>
      </c>
      <c r="L22" s="69">
        <f t="shared" si="2"/>
        <v>100</v>
      </c>
      <c r="M22" s="70">
        <f t="shared" si="3"/>
        <v>100</v>
      </c>
      <c r="N22" s="77">
        <f t="shared" si="4"/>
        <v>112.46000000000001</v>
      </c>
      <c r="O22" s="72" t="str">
        <f t="shared" si="5"/>
        <v>—</v>
      </c>
      <c r="P22" s="78">
        <f t="shared" si="6"/>
        <v>15</v>
      </c>
      <c r="Q22" s="78" t="str">
        <f t="shared" si="7"/>
        <v>—</v>
      </c>
    </row>
    <row r="23" spans="2:17" ht="12.75">
      <c r="B23" s="61">
        <v>4022</v>
      </c>
      <c r="C23" s="62" t="s">
        <v>103</v>
      </c>
      <c r="D23" s="62" t="s">
        <v>35</v>
      </c>
      <c r="E23" s="63" t="s">
        <v>178</v>
      </c>
      <c r="F23" s="74">
        <v>0</v>
      </c>
      <c r="G23" s="75" t="s">
        <v>70</v>
      </c>
      <c r="H23" s="69">
        <f t="shared" si="0"/>
        <v>100</v>
      </c>
      <c r="I23" s="70">
        <f t="shared" si="1"/>
        <v>100</v>
      </c>
      <c r="J23" s="76">
        <v>5</v>
      </c>
      <c r="K23" s="75">
        <v>54.87</v>
      </c>
      <c r="L23" s="69">
        <f t="shared" si="2"/>
        <v>15.869999999999997</v>
      </c>
      <c r="M23" s="70">
        <f t="shared" si="3"/>
        <v>20.869999999999997</v>
      </c>
      <c r="N23" s="77">
        <f t="shared" si="4"/>
        <v>120.87</v>
      </c>
      <c r="O23" s="72" t="str">
        <f t="shared" si="5"/>
        <v>—</v>
      </c>
      <c r="P23" s="78">
        <f t="shared" si="6"/>
        <v>16</v>
      </c>
      <c r="Q23" s="78" t="str">
        <f t="shared" si="7"/>
        <v>—</v>
      </c>
    </row>
    <row r="24" spans="2:17" ht="12.75">
      <c r="B24" s="61">
        <v>4005</v>
      </c>
      <c r="C24" s="62" t="s">
        <v>44</v>
      </c>
      <c r="D24" s="62" t="s">
        <v>35</v>
      </c>
      <c r="E24" s="63" t="s">
        <v>179</v>
      </c>
      <c r="F24" s="74">
        <v>0</v>
      </c>
      <c r="G24" s="75" t="s">
        <v>70</v>
      </c>
      <c r="H24" s="69">
        <f t="shared" si="0"/>
        <v>100</v>
      </c>
      <c r="I24" s="70">
        <f t="shared" si="1"/>
        <v>100</v>
      </c>
      <c r="J24" s="76">
        <v>0</v>
      </c>
      <c r="K24" s="75" t="s">
        <v>70</v>
      </c>
      <c r="L24" s="69">
        <f t="shared" si="2"/>
        <v>100</v>
      </c>
      <c r="M24" s="70">
        <f t="shared" si="3"/>
        <v>100</v>
      </c>
      <c r="N24" s="77">
        <f t="shared" si="4"/>
        <v>200</v>
      </c>
      <c r="O24" s="72" t="str">
        <f t="shared" si="5"/>
        <v>—</v>
      </c>
      <c r="P24" s="78">
        <f t="shared" si="6"/>
        <v>17</v>
      </c>
      <c r="Q24" s="78" t="str">
        <f t="shared" si="7"/>
        <v>—</v>
      </c>
    </row>
    <row r="25" spans="2:17" ht="12.75">
      <c r="B25" s="61">
        <v>4006</v>
      </c>
      <c r="C25" s="62" t="s">
        <v>42</v>
      </c>
      <c r="D25" s="62" t="s">
        <v>35</v>
      </c>
      <c r="E25" s="63" t="s">
        <v>180</v>
      </c>
      <c r="F25" s="74">
        <v>0</v>
      </c>
      <c r="G25" s="75" t="s">
        <v>70</v>
      </c>
      <c r="H25" s="69">
        <f t="shared" si="0"/>
        <v>100</v>
      </c>
      <c r="I25" s="70">
        <f t="shared" si="1"/>
        <v>100</v>
      </c>
      <c r="J25" s="76">
        <v>0</v>
      </c>
      <c r="K25" s="75" t="s">
        <v>70</v>
      </c>
      <c r="L25" s="69">
        <f t="shared" si="2"/>
        <v>100</v>
      </c>
      <c r="M25" s="70">
        <f t="shared" si="3"/>
        <v>100</v>
      </c>
      <c r="N25" s="77">
        <f t="shared" si="4"/>
        <v>200</v>
      </c>
      <c r="O25" s="72" t="str">
        <f t="shared" si="5"/>
        <v>—</v>
      </c>
      <c r="P25" s="78">
        <f t="shared" si="6"/>
        <v>18</v>
      </c>
      <c r="Q25" s="78" t="str">
        <f t="shared" si="7"/>
        <v>—</v>
      </c>
    </row>
    <row r="26" spans="2:17" ht="12.75">
      <c r="B26" s="61">
        <v>4012</v>
      </c>
      <c r="C26" s="62" t="s">
        <v>79</v>
      </c>
      <c r="D26" s="62" t="s">
        <v>35</v>
      </c>
      <c r="E26" s="63" t="s">
        <v>184</v>
      </c>
      <c r="F26" s="74">
        <v>0</v>
      </c>
      <c r="G26" s="75" t="s">
        <v>70</v>
      </c>
      <c r="H26" s="69">
        <f t="shared" si="0"/>
        <v>100</v>
      </c>
      <c r="I26" s="70">
        <f aca="true" t="shared" si="8" ref="I26:I32">IF(H26=100,100,F26+H26)</f>
        <v>100</v>
      </c>
      <c r="J26" s="76">
        <v>0</v>
      </c>
      <c r="K26" s="75" t="s">
        <v>70</v>
      </c>
      <c r="L26" s="69">
        <f t="shared" si="2"/>
        <v>100</v>
      </c>
      <c r="M26" s="70">
        <f aca="true" t="shared" si="9" ref="M26:M32">IF(L26=100,100,J26+L26)</f>
        <v>100</v>
      </c>
      <c r="N26" s="77">
        <f aca="true" t="shared" si="10" ref="N26:N32">I26+M26</f>
        <v>200</v>
      </c>
      <c r="O26" s="72" t="str">
        <f t="shared" si="5"/>
        <v>—</v>
      </c>
      <c r="P26" s="78">
        <f t="shared" si="6"/>
        <v>19</v>
      </c>
      <c r="Q26" s="78" t="str">
        <f t="shared" si="7"/>
        <v>—</v>
      </c>
    </row>
    <row r="27" spans="2:17" ht="12.75">
      <c r="B27" s="61">
        <v>4018</v>
      </c>
      <c r="C27" s="62" t="s">
        <v>164</v>
      </c>
      <c r="D27" s="62" t="s">
        <v>35</v>
      </c>
      <c r="E27" s="63" t="s">
        <v>189</v>
      </c>
      <c r="F27" s="74">
        <v>0</v>
      </c>
      <c r="G27" s="75" t="s">
        <v>70</v>
      </c>
      <c r="H27" s="69">
        <f t="shared" si="0"/>
        <v>100</v>
      </c>
      <c r="I27" s="70">
        <f t="shared" si="8"/>
        <v>100</v>
      </c>
      <c r="J27" s="76">
        <v>0</v>
      </c>
      <c r="K27" s="75" t="s">
        <v>70</v>
      </c>
      <c r="L27" s="69">
        <f t="shared" si="2"/>
        <v>100</v>
      </c>
      <c r="M27" s="70">
        <f t="shared" si="9"/>
        <v>100</v>
      </c>
      <c r="N27" s="77">
        <f t="shared" si="10"/>
        <v>200</v>
      </c>
      <c r="O27" s="72" t="str">
        <f t="shared" si="5"/>
        <v>—</v>
      </c>
      <c r="P27" s="78">
        <f t="shared" si="6"/>
        <v>20</v>
      </c>
      <c r="Q27" s="78" t="str">
        <f t="shared" si="7"/>
        <v>—</v>
      </c>
    </row>
    <row r="28" spans="2:17" ht="12.75">
      <c r="B28" s="61">
        <v>4021</v>
      </c>
      <c r="C28" s="62" t="s">
        <v>68</v>
      </c>
      <c r="D28" s="62" t="s">
        <v>37</v>
      </c>
      <c r="E28" s="63" t="s">
        <v>190</v>
      </c>
      <c r="F28" s="74">
        <v>0</v>
      </c>
      <c r="G28" s="75" t="s">
        <v>70</v>
      </c>
      <c r="H28" s="69">
        <f t="shared" si="0"/>
        <v>100</v>
      </c>
      <c r="I28" s="70">
        <f t="shared" si="8"/>
        <v>100</v>
      </c>
      <c r="J28" s="76">
        <v>0</v>
      </c>
      <c r="K28" s="75" t="s">
        <v>70</v>
      </c>
      <c r="L28" s="69">
        <f t="shared" si="2"/>
        <v>100</v>
      </c>
      <c r="M28" s="70">
        <f t="shared" si="9"/>
        <v>100</v>
      </c>
      <c r="N28" s="77">
        <f t="shared" si="10"/>
        <v>200</v>
      </c>
      <c r="O28" s="72" t="str">
        <f t="shared" si="5"/>
        <v>—</v>
      </c>
      <c r="P28" s="78">
        <f t="shared" si="6"/>
        <v>21</v>
      </c>
      <c r="Q28" s="78" t="str">
        <f t="shared" si="7"/>
        <v>—</v>
      </c>
    </row>
    <row r="29" spans="2:17" ht="12.75">
      <c r="B29" s="61">
        <v>4009</v>
      </c>
      <c r="C29" s="62" t="s">
        <v>181</v>
      </c>
      <c r="D29" s="62" t="s">
        <v>35</v>
      </c>
      <c r="E29" s="63" t="s">
        <v>182</v>
      </c>
      <c r="F29" s="74">
        <v>0</v>
      </c>
      <c r="G29" s="75" t="s">
        <v>107</v>
      </c>
      <c r="H29" s="69">
        <f t="shared" si="0"/>
        <v>100</v>
      </c>
      <c r="I29" s="70">
        <f t="shared" si="8"/>
        <v>100</v>
      </c>
      <c r="J29" s="76">
        <v>0</v>
      </c>
      <c r="K29" s="75" t="s">
        <v>107</v>
      </c>
      <c r="L29" s="69">
        <f t="shared" si="2"/>
        <v>100</v>
      </c>
      <c r="M29" s="70">
        <f t="shared" si="9"/>
        <v>100</v>
      </c>
      <c r="N29" s="77">
        <f t="shared" si="10"/>
        <v>200</v>
      </c>
      <c r="O29" s="72" t="str">
        <f t="shared" si="5"/>
        <v>—</v>
      </c>
      <c r="P29" s="78">
        <f t="shared" si="6"/>
        <v>22</v>
      </c>
      <c r="Q29" s="78" t="str">
        <f t="shared" si="7"/>
        <v>—</v>
      </c>
    </row>
    <row r="30" spans="2:17" ht="12.75">
      <c r="B30" s="61">
        <v>4011</v>
      </c>
      <c r="C30" s="62" t="s">
        <v>123</v>
      </c>
      <c r="D30" s="62" t="s">
        <v>38</v>
      </c>
      <c r="E30" s="63" t="s">
        <v>183</v>
      </c>
      <c r="F30" s="74">
        <v>0</v>
      </c>
      <c r="G30" s="75" t="s">
        <v>107</v>
      </c>
      <c r="H30" s="69">
        <f t="shared" si="0"/>
        <v>100</v>
      </c>
      <c r="I30" s="70">
        <f t="shared" si="8"/>
        <v>100</v>
      </c>
      <c r="J30" s="76">
        <v>0</v>
      </c>
      <c r="K30" s="75" t="s">
        <v>107</v>
      </c>
      <c r="L30" s="69">
        <f t="shared" si="2"/>
        <v>100</v>
      </c>
      <c r="M30" s="70">
        <f t="shared" si="9"/>
        <v>100</v>
      </c>
      <c r="N30" s="77">
        <f t="shared" si="10"/>
        <v>200</v>
      </c>
      <c r="O30" s="72" t="str">
        <f t="shared" si="5"/>
        <v>—</v>
      </c>
      <c r="P30" s="78">
        <f t="shared" si="6"/>
        <v>23</v>
      </c>
      <c r="Q30" s="78" t="str">
        <f t="shared" si="7"/>
        <v>—</v>
      </c>
    </row>
    <row r="31" spans="2:17" ht="12.75">
      <c r="B31" s="61">
        <v>4015</v>
      </c>
      <c r="C31" s="62" t="s">
        <v>185</v>
      </c>
      <c r="D31" s="62" t="s">
        <v>36</v>
      </c>
      <c r="E31" s="63" t="s">
        <v>186</v>
      </c>
      <c r="F31" s="74">
        <v>0</v>
      </c>
      <c r="G31" s="75" t="s">
        <v>107</v>
      </c>
      <c r="H31" s="69">
        <f t="shared" si="0"/>
        <v>100</v>
      </c>
      <c r="I31" s="70">
        <f t="shared" si="8"/>
        <v>100</v>
      </c>
      <c r="J31" s="76">
        <v>0</v>
      </c>
      <c r="K31" s="75" t="s">
        <v>107</v>
      </c>
      <c r="L31" s="69">
        <f t="shared" si="2"/>
        <v>100</v>
      </c>
      <c r="M31" s="70">
        <f t="shared" si="9"/>
        <v>100</v>
      </c>
      <c r="N31" s="77">
        <f t="shared" si="10"/>
        <v>200</v>
      </c>
      <c r="O31" s="72" t="str">
        <f t="shared" si="5"/>
        <v>—</v>
      </c>
      <c r="P31" s="78">
        <f t="shared" si="6"/>
        <v>24</v>
      </c>
      <c r="Q31" s="78" t="str">
        <f t="shared" si="7"/>
        <v>—</v>
      </c>
    </row>
    <row r="32" spans="2:17" ht="12.75">
      <c r="B32" s="61">
        <v>4017</v>
      </c>
      <c r="C32" s="62" t="s">
        <v>187</v>
      </c>
      <c r="D32" s="62" t="s">
        <v>38</v>
      </c>
      <c r="E32" s="63" t="s">
        <v>188</v>
      </c>
      <c r="F32" s="74">
        <v>0</v>
      </c>
      <c r="G32" s="75" t="s">
        <v>107</v>
      </c>
      <c r="H32" s="69">
        <f t="shared" si="0"/>
        <v>100</v>
      </c>
      <c r="I32" s="70">
        <f t="shared" si="8"/>
        <v>100</v>
      </c>
      <c r="J32" s="76">
        <v>0</v>
      </c>
      <c r="K32" s="75" t="s">
        <v>107</v>
      </c>
      <c r="L32" s="69">
        <f t="shared" si="2"/>
        <v>100</v>
      </c>
      <c r="M32" s="70">
        <f t="shared" si="9"/>
        <v>100</v>
      </c>
      <c r="N32" s="77">
        <f t="shared" si="10"/>
        <v>200</v>
      </c>
      <c r="O32" s="72" t="str">
        <f t="shared" si="5"/>
        <v>—</v>
      </c>
      <c r="P32" s="78">
        <f t="shared" si="6"/>
        <v>25</v>
      </c>
      <c r="Q32" s="78" t="str">
        <f t="shared" si="7"/>
        <v>—</v>
      </c>
    </row>
    <row r="33" spans="2:17" ht="13.5" thickBot="1">
      <c r="B33" s="79"/>
      <c r="C33" s="80"/>
      <c r="D33" s="80"/>
      <c r="E33" s="81"/>
      <c r="F33" s="82"/>
      <c r="G33" s="80"/>
      <c r="H33" s="80"/>
      <c r="I33" s="83"/>
      <c r="J33" s="82"/>
      <c r="K33" s="80"/>
      <c r="L33" s="80"/>
      <c r="M33" s="83"/>
      <c r="N33" s="84"/>
      <c r="O33" s="81"/>
      <c r="P33" s="85"/>
      <c r="Q33" s="85"/>
    </row>
  </sheetData>
  <sheetProtection/>
  <mergeCells count="10">
    <mergeCell ref="Q6:Q7"/>
    <mergeCell ref="B6:B7"/>
    <mergeCell ref="P6:P7"/>
    <mergeCell ref="N6:N7"/>
    <mergeCell ref="O6:O7"/>
    <mergeCell ref="C6:C7"/>
    <mergeCell ref="E6:E7"/>
    <mergeCell ref="J6:M6"/>
    <mergeCell ref="F6:I6"/>
    <mergeCell ref="D6:D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tabColor indexed="43"/>
    <pageSetUpPr fitToPage="1"/>
  </sheetPr>
  <dimension ref="B2:Q26"/>
  <sheetViews>
    <sheetView workbookViewId="0" topLeftCell="A1">
      <selection activeCell="A1" sqref="A1"/>
    </sheetView>
  </sheetViews>
  <sheetFormatPr defaultColWidth="9.00390625" defaultRowHeight="12.75"/>
  <cols>
    <col min="1" max="1" width="1.00390625" style="38" customWidth="1"/>
    <col min="2" max="2" width="5.125" style="37" customWidth="1"/>
    <col min="3" max="3" width="17.75390625" style="38" customWidth="1"/>
    <col min="4" max="4" width="14.75390625" style="38" customWidth="1"/>
    <col min="5" max="5" width="25.75390625" style="38" customWidth="1"/>
    <col min="6" max="13" width="7.75390625" style="38" customWidth="1"/>
    <col min="14" max="15" width="8.75390625" style="38" customWidth="1"/>
    <col min="16" max="16" width="6.75390625" style="38" hidden="1" customWidth="1"/>
    <col min="17" max="17" width="6.75390625" style="38" customWidth="1"/>
    <col min="18" max="16384" width="9.125" style="38" customWidth="1"/>
  </cols>
  <sheetData>
    <row r="1" ht="5.25" customHeight="1"/>
    <row r="2" spans="2:17" ht="18.75">
      <c r="B2" s="39" t="str">
        <f>Title!D5</f>
        <v>«Мир домашних животных»</v>
      </c>
      <c r="C2" s="40"/>
      <c r="D2" s="40"/>
      <c r="F2" s="41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2:5" ht="15.75" thickBot="1">
      <c r="B3" s="43" t="str">
        <f>'BA-Maxi'!$B$3</f>
        <v>двоеборье</v>
      </c>
      <c r="E3" s="44"/>
    </row>
    <row r="4" spans="2:15" s="37" customFormat="1" ht="12.75">
      <c r="B4" s="45" t="s">
        <v>131</v>
      </c>
      <c r="E4" s="46"/>
      <c r="F4" s="47" t="s">
        <v>18</v>
      </c>
      <c r="G4" s="48">
        <v>153</v>
      </c>
      <c r="H4" s="48" t="s">
        <v>19</v>
      </c>
      <c r="I4" s="49">
        <v>44</v>
      </c>
      <c r="J4" s="47" t="s">
        <v>18</v>
      </c>
      <c r="K4" s="48">
        <v>144</v>
      </c>
      <c r="L4" s="48" t="s">
        <v>19</v>
      </c>
      <c r="M4" s="49">
        <v>39</v>
      </c>
      <c r="N4" s="50"/>
      <c r="O4" s="50"/>
    </row>
    <row r="5" spans="5:15" s="37" customFormat="1" ht="13.5" thickBot="1">
      <c r="E5" s="44"/>
      <c r="F5" s="51" t="s">
        <v>20</v>
      </c>
      <c r="G5" s="52">
        <v>3.5</v>
      </c>
      <c r="H5" s="52" t="s">
        <v>21</v>
      </c>
      <c r="I5" s="53">
        <v>66</v>
      </c>
      <c r="J5" s="51" t="s">
        <v>20</v>
      </c>
      <c r="K5" s="54">
        <v>3.7</v>
      </c>
      <c r="L5" s="52" t="s">
        <v>21</v>
      </c>
      <c r="M5" s="55">
        <v>59</v>
      </c>
      <c r="N5" s="50"/>
      <c r="O5" s="50"/>
    </row>
    <row r="6" spans="2:17" ht="13.5" customHeight="1">
      <c r="B6" s="90" t="s">
        <v>22</v>
      </c>
      <c r="C6" s="96" t="s">
        <v>23</v>
      </c>
      <c r="D6" s="105" t="s">
        <v>24</v>
      </c>
      <c r="E6" s="98" t="s">
        <v>25</v>
      </c>
      <c r="F6" s="103" t="s">
        <v>26</v>
      </c>
      <c r="G6" s="101"/>
      <c r="H6" s="101"/>
      <c r="I6" s="104"/>
      <c r="J6" s="100" t="s">
        <v>27</v>
      </c>
      <c r="K6" s="101"/>
      <c r="L6" s="101"/>
      <c r="M6" s="102"/>
      <c r="N6" s="92" t="s">
        <v>28</v>
      </c>
      <c r="O6" s="94" t="s">
        <v>29</v>
      </c>
      <c r="P6" s="88" t="s">
        <v>30</v>
      </c>
      <c r="Q6" s="88" t="s">
        <v>30</v>
      </c>
    </row>
    <row r="7" spans="2:17" ht="34.5" thickBot="1">
      <c r="B7" s="91"/>
      <c r="C7" s="97"/>
      <c r="D7" s="106"/>
      <c r="E7" s="99"/>
      <c r="F7" s="56" t="s">
        <v>31</v>
      </c>
      <c r="G7" s="57" t="s">
        <v>32</v>
      </c>
      <c r="H7" s="57" t="s">
        <v>33</v>
      </c>
      <c r="I7" s="58" t="s">
        <v>34</v>
      </c>
      <c r="J7" s="59" t="s">
        <v>31</v>
      </c>
      <c r="K7" s="57" t="s">
        <v>32</v>
      </c>
      <c r="L7" s="57" t="s">
        <v>33</v>
      </c>
      <c r="M7" s="60" t="s">
        <v>34</v>
      </c>
      <c r="N7" s="93"/>
      <c r="O7" s="95"/>
      <c r="P7" s="89"/>
      <c r="Q7" s="89"/>
    </row>
    <row r="8" spans="2:17" ht="12.75">
      <c r="B8" s="61">
        <v>5509</v>
      </c>
      <c r="C8" s="62" t="s">
        <v>86</v>
      </c>
      <c r="D8" s="62" t="s">
        <v>35</v>
      </c>
      <c r="E8" s="63" t="s">
        <v>133</v>
      </c>
      <c r="F8" s="64">
        <v>0</v>
      </c>
      <c r="G8" s="65">
        <v>43.58</v>
      </c>
      <c r="H8" s="66">
        <f aca="true" t="shared" si="0" ref="H8:H25">IF(OR(G8="снят",G8="н/я",G8&gt;I$5),100,IF(G8&gt;I$4,G8-I$4,0))</f>
        <v>0</v>
      </c>
      <c r="I8" s="67">
        <f aca="true" t="shared" si="1" ref="I8:I25">IF(H8=100,100,F8+H8)</f>
        <v>0</v>
      </c>
      <c r="J8" s="68">
        <v>0</v>
      </c>
      <c r="K8" s="65">
        <v>37.98</v>
      </c>
      <c r="L8" s="69">
        <f aca="true" t="shared" si="2" ref="L8:L25">IF(OR(K8="снят",K8="н/я",K8&gt;M$5),100,IF(K8&gt;M$4,K8-M$4,0))</f>
        <v>0</v>
      </c>
      <c r="M8" s="70">
        <f aca="true" t="shared" si="3" ref="M8:M25">IF(L8=100,100,J8+L8)</f>
        <v>0</v>
      </c>
      <c r="N8" s="71">
        <f aca="true" t="shared" si="4" ref="N8:N25">I8+M8</f>
        <v>0</v>
      </c>
      <c r="O8" s="72">
        <f aca="true" t="shared" si="5" ref="O8:O25">IF(OR(G8="снят",G8="н/я",G8&gt;I$5,K8="снят",K8="н/я",K8&gt;M$5,AND(G8=0,K8=0)),"—",G8+K8)</f>
        <v>81.56</v>
      </c>
      <c r="P8" s="73">
        <v>1</v>
      </c>
      <c r="Q8" s="73">
        <f>IF(O8="—","—",1)</f>
        <v>1</v>
      </c>
    </row>
    <row r="9" spans="2:17" ht="12.75">
      <c r="B9" s="61">
        <v>5505</v>
      </c>
      <c r="C9" s="62" t="s">
        <v>58</v>
      </c>
      <c r="D9" s="62" t="s">
        <v>35</v>
      </c>
      <c r="E9" s="63" t="s">
        <v>134</v>
      </c>
      <c r="F9" s="74">
        <v>0</v>
      </c>
      <c r="G9" s="75">
        <v>43.18</v>
      </c>
      <c r="H9" s="69">
        <f t="shared" si="0"/>
        <v>0</v>
      </c>
      <c r="I9" s="70">
        <f t="shared" si="1"/>
        <v>0</v>
      </c>
      <c r="J9" s="76">
        <v>0</v>
      </c>
      <c r="K9" s="75">
        <v>42.75</v>
      </c>
      <c r="L9" s="69">
        <f t="shared" si="2"/>
        <v>3.75</v>
      </c>
      <c r="M9" s="70">
        <f t="shared" si="3"/>
        <v>3.75</v>
      </c>
      <c r="N9" s="77">
        <f t="shared" si="4"/>
        <v>3.75</v>
      </c>
      <c r="O9" s="72">
        <f t="shared" si="5"/>
        <v>85.93</v>
      </c>
      <c r="P9" s="78">
        <f aca="true" t="shared" si="6" ref="P9:P25">P8+1</f>
        <v>2</v>
      </c>
      <c r="Q9" s="78">
        <f aca="true" t="shared" si="7" ref="Q9:Q25">IF(O9="—","—",Q8+1)</f>
        <v>2</v>
      </c>
    </row>
    <row r="10" spans="2:17" ht="12.75">
      <c r="B10" s="61">
        <v>5511</v>
      </c>
      <c r="C10" s="62" t="s">
        <v>44</v>
      </c>
      <c r="D10" s="62" t="s">
        <v>35</v>
      </c>
      <c r="E10" s="63" t="s">
        <v>135</v>
      </c>
      <c r="F10" s="74">
        <v>5</v>
      </c>
      <c r="G10" s="75">
        <v>43.77</v>
      </c>
      <c r="H10" s="69">
        <f t="shared" si="0"/>
        <v>0</v>
      </c>
      <c r="I10" s="70">
        <f t="shared" si="1"/>
        <v>5</v>
      </c>
      <c r="J10" s="76">
        <v>0</v>
      </c>
      <c r="K10" s="75">
        <v>40.38</v>
      </c>
      <c r="L10" s="69">
        <f t="shared" si="2"/>
        <v>1.3800000000000026</v>
      </c>
      <c r="M10" s="70">
        <f t="shared" si="3"/>
        <v>1.3800000000000026</v>
      </c>
      <c r="N10" s="77">
        <f t="shared" si="4"/>
        <v>6.380000000000003</v>
      </c>
      <c r="O10" s="72">
        <f t="shared" si="5"/>
        <v>84.15</v>
      </c>
      <c r="P10" s="78">
        <f t="shared" si="6"/>
        <v>3</v>
      </c>
      <c r="Q10" s="78">
        <f t="shared" si="7"/>
        <v>3</v>
      </c>
    </row>
    <row r="11" spans="2:17" ht="12.75">
      <c r="B11" s="61">
        <v>5510</v>
      </c>
      <c r="C11" s="62" t="s">
        <v>136</v>
      </c>
      <c r="D11" s="62" t="s">
        <v>38</v>
      </c>
      <c r="E11" s="63" t="s">
        <v>137</v>
      </c>
      <c r="F11" s="74">
        <v>0</v>
      </c>
      <c r="G11" s="75">
        <v>47.08</v>
      </c>
      <c r="H11" s="69">
        <f t="shared" si="0"/>
        <v>3.0799999999999983</v>
      </c>
      <c r="I11" s="70">
        <f t="shared" si="1"/>
        <v>3.0799999999999983</v>
      </c>
      <c r="J11" s="76">
        <v>0</v>
      </c>
      <c r="K11" s="75">
        <v>43.12</v>
      </c>
      <c r="L11" s="69">
        <f t="shared" si="2"/>
        <v>4.119999999999997</v>
      </c>
      <c r="M11" s="70">
        <f t="shared" si="3"/>
        <v>4.119999999999997</v>
      </c>
      <c r="N11" s="77">
        <f t="shared" si="4"/>
        <v>7.199999999999996</v>
      </c>
      <c r="O11" s="72">
        <f t="shared" si="5"/>
        <v>90.19999999999999</v>
      </c>
      <c r="P11" s="78">
        <f t="shared" si="6"/>
        <v>4</v>
      </c>
      <c r="Q11" s="78">
        <f t="shared" si="7"/>
        <v>4</v>
      </c>
    </row>
    <row r="12" spans="2:17" ht="12.75">
      <c r="B12" s="61">
        <v>5506</v>
      </c>
      <c r="C12" s="62" t="s">
        <v>118</v>
      </c>
      <c r="D12" s="62" t="s">
        <v>35</v>
      </c>
      <c r="E12" s="63" t="s">
        <v>138</v>
      </c>
      <c r="F12" s="74">
        <v>0</v>
      </c>
      <c r="G12" s="75">
        <v>42.6</v>
      </c>
      <c r="H12" s="69">
        <f t="shared" si="0"/>
        <v>0</v>
      </c>
      <c r="I12" s="70">
        <f t="shared" si="1"/>
        <v>0</v>
      </c>
      <c r="J12" s="76">
        <v>10</v>
      </c>
      <c r="K12" s="75">
        <v>39.85</v>
      </c>
      <c r="L12" s="69">
        <f t="shared" si="2"/>
        <v>0.8500000000000014</v>
      </c>
      <c r="M12" s="70">
        <f t="shared" si="3"/>
        <v>10.850000000000001</v>
      </c>
      <c r="N12" s="77">
        <f t="shared" si="4"/>
        <v>10.850000000000001</v>
      </c>
      <c r="O12" s="72">
        <f t="shared" si="5"/>
        <v>82.45</v>
      </c>
      <c r="P12" s="78">
        <f t="shared" si="6"/>
        <v>5</v>
      </c>
      <c r="Q12" s="78">
        <f t="shared" si="7"/>
        <v>5</v>
      </c>
    </row>
    <row r="13" spans="2:17" ht="12.75">
      <c r="B13" s="61">
        <v>5514</v>
      </c>
      <c r="C13" s="62" t="s">
        <v>139</v>
      </c>
      <c r="D13" s="62" t="s">
        <v>38</v>
      </c>
      <c r="E13" s="63" t="s">
        <v>140</v>
      </c>
      <c r="F13" s="74">
        <v>0</v>
      </c>
      <c r="G13" s="75">
        <v>50.04</v>
      </c>
      <c r="H13" s="69">
        <f t="shared" si="0"/>
        <v>6.039999999999999</v>
      </c>
      <c r="I13" s="70">
        <f t="shared" si="1"/>
        <v>6.039999999999999</v>
      </c>
      <c r="J13" s="76">
        <v>0</v>
      </c>
      <c r="K13" s="75">
        <v>46.92</v>
      </c>
      <c r="L13" s="69">
        <f t="shared" si="2"/>
        <v>7.920000000000002</v>
      </c>
      <c r="M13" s="70">
        <f t="shared" si="3"/>
        <v>7.920000000000002</v>
      </c>
      <c r="N13" s="77">
        <f t="shared" si="4"/>
        <v>13.96</v>
      </c>
      <c r="O13" s="72">
        <f t="shared" si="5"/>
        <v>96.96000000000001</v>
      </c>
      <c r="P13" s="78">
        <f t="shared" si="6"/>
        <v>6</v>
      </c>
      <c r="Q13" s="78">
        <f t="shared" si="7"/>
        <v>6</v>
      </c>
    </row>
    <row r="14" spans="2:17" ht="12.75">
      <c r="B14" s="61">
        <v>5512</v>
      </c>
      <c r="C14" s="62" t="s">
        <v>88</v>
      </c>
      <c r="D14" s="62" t="s">
        <v>35</v>
      </c>
      <c r="E14" s="63" t="s">
        <v>141</v>
      </c>
      <c r="F14" s="74">
        <v>10</v>
      </c>
      <c r="G14" s="75">
        <v>49.39</v>
      </c>
      <c r="H14" s="69">
        <f t="shared" si="0"/>
        <v>5.390000000000001</v>
      </c>
      <c r="I14" s="70">
        <f t="shared" si="1"/>
        <v>15.39</v>
      </c>
      <c r="J14" s="76">
        <v>0</v>
      </c>
      <c r="K14" s="75">
        <v>40.78</v>
      </c>
      <c r="L14" s="69">
        <f t="shared" si="2"/>
        <v>1.7800000000000011</v>
      </c>
      <c r="M14" s="70">
        <f t="shared" si="3"/>
        <v>1.7800000000000011</v>
      </c>
      <c r="N14" s="77">
        <f t="shared" si="4"/>
        <v>17.17</v>
      </c>
      <c r="O14" s="72">
        <f t="shared" si="5"/>
        <v>90.17</v>
      </c>
      <c r="P14" s="78">
        <f t="shared" si="6"/>
        <v>7</v>
      </c>
      <c r="Q14" s="78">
        <f t="shared" si="7"/>
        <v>7</v>
      </c>
    </row>
    <row r="15" spans="2:17" ht="12.75">
      <c r="B15" s="61">
        <v>5513</v>
      </c>
      <c r="C15" s="62" t="s">
        <v>118</v>
      </c>
      <c r="D15" s="62" t="s">
        <v>35</v>
      </c>
      <c r="E15" s="63" t="s">
        <v>142</v>
      </c>
      <c r="F15" s="74">
        <v>15</v>
      </c>
      <c r="G15" s="75">
        <v>43.18</v>
      </c>
      <c r="H15" s="69">
        <f t="shared" si="0"/>
        <v>0</v>
      </c>
      <c r="I15" s="70">
        <f t="shared" si="1"/>
        <v>15</v>
      </c>
      <c r="J15" s="76">
        <v>5</v>
      </c>
      <c r="K15" s="75">
        <v>42.9</v>
      </c>
      <c r="L15" s="69">
        <f t="shared" si="2"/>
        <v>3.8999999999999986</v>
      </c>
      <c r="M15" s="70">
        <f t="shared" si="3"/>
        <v>8.899999999999999</v>
      </c>
      <c r="N15" s="77">
        <f t="shared" si="4"/>
        <v>23.9</v>
      </c>
      <c r="O15" s="72">
        <f t="shared" si="5"/>
        <v>86.08</v>
      </c>
      <c r="P15" s="78">
        <f t="shared" si="6"/>
        <v>8</v>
      </c>
      <c r="Q15" s="78">
        <f t="shared" si="7"/>
        <v>8</v>
      </c>
    </row>
    <row r="16" spans="2:17" ht="12.75">
      <c r="B16" s="61">
        <v>5518</v>
      </c>
      <c r="C16" s="62" t="s">
        <v>143</v>
      </c>
      <c r="D16" s="62" t="s">
        <v>36</v>
      </c>
      <c r="E16" s="63" t="s">
        <v>144</v>
      </c>
      <c r="F16" s="74">
        <v>15</v>
      </c>
      <c r="G16" s="75">
        <v>45.3</v>
      </c>
      <c r="H16" s="69">
        <f t="shared" si="0"/>
        <v>1.2999999999999972</v>
      </c>
      <c r="I16" s="70">
        <f t="shared" si="1"/>
        <v>16.299999999999997</v>
      </c>
      <c r="J16" s="76">
        <v>10</v>
      </c>
      <c r="K16" s="75">
        <v>44.79</v>
      </c>
      <c r="L16" s="69">
        <f t="shared" si="2"/>
        <v>5.789999999999999</v>
      </c>
      <c r="M16" s="70">
        <f t="shared" si="3"/>
        <v>15.79</v>
      </c>
      <c r="N16" s="77">
        <f t="shared" si="4"/>
        <v>32.089999999999996</v>
      </c>
      <c r="O16" s="72">
        <f t="shared" si="5"/>
        <v>90.09</v>
      </c>
      <c r="P16" s="78">
        <f t="shared" si="6"/>
        <v>9</v>
      </c>
      <c r="Q16" s="78">
        <f t="shared" si="7"/>
        <v>9</v>
      </c>
    </row>
    <row r="17" spans="2:17" ht="12.75">
      <c r="B17" s="61">
        <v>5517</v>
      </c>
      <c r="C17" s="62" t="s">
        <v>79</v>
      </c>
      <c r="D17" s="62" t="s">
        <v>35</v>
      </c>
      <c r="E17" s="63" t="s">
        <v>145</v>
      </c>
      <c r="F17" s="74">
        <v>15</v>
      </c>
      <c r="G17" s="75">
        <v>53.54</v>
      </c>
      <c r="H17" s="69">
        <f t="shared" si="0"/>
        <v>9.54</v>
      </c>
      <c r="I17" s="70">
        <f t="shared" si="1"/>
        <v>24.54</v>
      </c>
      <c r="J17" s="76">
        <v>5</v>
      </c>
      <c r="K17" s="75">
        <v>43.65</v>
      </c>
      <c r="L17" s="69">
        <f t="shared" si="2"/>
        <v>4.649999999999999</v>
      </c>
      <c r="M17" s="70">
        <f t="shared" si="3"/>
        <v>9.649999999999999</v>
      </c>
      <c r="N17" s="77">
        <f t="shared" si="4"/>
        <v>34.19</v>
      </c>
      <c r="O17" s="72">
        <f t="shared" si="5"/>
        <v>97.19</v>
      </c>
      <c r="P17" s="78">
        <f t="shared" si="6"/>
        <v>10</v>
      </c>
      <c r="Q17" s="78">
        <f t="shared" si="7"/>
        <v>10</v>
      </c>
    </row>
    <row r="18" spans="2:17" ht="12.75">
      <c r="B18" s="61">
        <v>5501</v>
      </c>
      <c r="C18" s="62" t="s">
        <v>46</v>
      </c>
      <c r="D18" s="62" t="s">
        <v>36</v>
      </c>
      <c r="E18" s="63" t="s">
        <v>146</v>
      </c>
      <c r="F18" s="74">
        <v>20</v>
      </c>
      <c r="G18" s="75">
        <v>48.87</v>
      </c>
      <c r="H18" s="69">
        <f t="shared" si="0"/>
        <v>4.869999999999997</v>
      </c>
      <c r="I18" s="70">
        <f t="shared" si="1"/>
        <v>24.869999999999997</v>
      </c>
      <c r="J18" s="76">
        <v>10</v>
      </c>
      <c r="K18" s="75">
        <v>42.32</v>
      </c>
      <c r="L18" s="69">
        <f t="shared" si="2"/>
        <v>3.3200000000000003</v>
      </c>
      <c r="M18" s="70">
        <f t="shared" si="3"/>
        <v>13.32</v>
      </c>
      <c r="N18" s="77">
        <f t="shared" si="4"/>
        <v>38.19</v>
      </c>
      <c r="O18" s="72">
        <f t="shared" si="5"/>
        <v>91.19</v>
      </c>
      <c r="P18" s="78">
        <f t="shared" si="6"/>
        <v>11</v>
      </c>
      <c r="Q18" s="78">
        <f t="shared" si="7"/>
        <v>11</v>
      </c>
    </row>
    <row r="19" spans="2:17" ht="12.75">
      <c r="B19" s="61">
        <v>5503</v>
      </c>
      <c r="C19" s="62" t="s">
        <v>79</v>
      </c>
      <c r="D19" s="62" t="s">
        <v>35</v>
      </c>
      <c r="E19" s="63" t="s">
        <v>147</v>
      </c>
      <c r="F19" s="74">
        <v>0</v>
      </c>
      <c r="G19" s="75" t="s">
        <v>70</v>
      </c>
      <c r="H19" s="69">
        <f t="shared" si="0"/>
        <v>100</v>
      </c>
      <c r="I19" s="70">
        <f t="shared" si="1"/>
        <v>100</v>
      </c>
      <c r="J19" s="76">
        <v>0</v>
      </c>
      <c r="K19" s="75">
        <v>40.81</v>
      </c>
      <c r="L19" s="69">
        <f t="shared" si="2"/>
        <v>1.8100000000000023</v>
      </c>
      <c r="M19" s="70">
        <f t="shared" si="3"/>
        <v>1.8100000000000023</v>
      </c>
      <c r="N19" s="77">
        <f t="shared" si="4"/>
        <v>101.81</v>
      </c>
      <c r="O19" s="72" t="str">
        <f t="shared" si="5"/>
        <v>—</v>
      </c>
      <c r="P19" s="78">
        <f t="shared" si="6"/>
        <v>12</v>
      </c>
      <c r="Q19" s="78" t="str">
        <f t="shared" si="7"/>
        <v>—</v>
      </c>
    </row>
    <row r="20" spans="2:17" ht="12.75">
      <c r="B20" s="61">
        <v>5516</v>
      </c>
      <c r="C20" s="62" t="s">
        <v>42</v>
      </c>
      <c r="D20" s="62" t="s">
        <v>35</v>
      </c>
      <c r="E20" s="63" t="s">
        <v>148</v>
      </c>
      <c r="F20" s="74">
        <v>0</v>
      </c>
      <c r="G20" s="75" t="s">
        <v>70</v>
      </c>
      <c r="H20" s="69">
        <f t="shared" si="0"/>
        <v>100</v>
      </c>
      <c r="I20" s="70">
        <f t="shared" si="1"/>
        <v>100</v>
      </c>
      <c r="J20" s="76">
        <v>0</v>
      </c>
      <c r="K20" s="75">
        <v>41.43</v>
      </c>
      <c r="L20" s="69">
        <f t="shared" si="2"/>
        <v>2.4299999999999997</v>
      </c>
      <c r="M20" s="70">
        <f t="shared" si="3"/>
        <v>2.4299999999999997</v>
      </c>
      <c r="N20" s="77">
        <f t="shared" si="4"/>
        <v>102.43</v>
      </c>
      <c r="O20" s="72" t="str">
        <f t="shared" si="5"/>
        <v>—</v>
      </c>
      <c r="P20" s="78">
        <f t="shared" si="6"/>
        <v>13</v>
      </c>
      <c r="Q20" s="78" t="str">
        <f t="shared" si="7"/>
        <v>—</v>
      </c>
    </row>
    <row r="21" spans="2:17" ht="12.75">
      <c r="B21" s="61">
        <v>5507</v>
      </c>
      <c r="C21" s="62" t="s">
        <v>139</v>
      </c>
      <c r="D21" s="62" t="s">
        <v>38</v>
      </c>
      <c r="E21" s="63" t="s">
        <v>149</v>
      </c>
      <c r="F21" s="74">
        <v>10</v>
      </c>
      <c r="G21" s="75">
        <v>45.72</v>
      </c>
      <c r="H21" s="69">
        <f t="shared" si="0"/>
        <v>1.7199999999999989</v>
      </c>
      <c r="I21" s="70">
        <f t="shared" si="1"/>
        <v>11.719999999999999</v>
      </c>
      <c r="J21" s="76">
        <v>0</v>
      </c>
      <c r="K21" s="75" t="s">
        <v>70</v>
      </c>
      <c r="L21" s="69">
        <f t="shared" si="2"/>
        <v>100</v>
      </c>
      <c r="M21" s="70">
        <f t="shared" si="3"/>
        <v>100</v>
      </c>
      <c r="N21" s="77">
        <f t="shared" si="4"/>
        <v>111.72</v>
      </c>
      <c r="O21" s="72" t="str">
        <f t="shared" si="5"/>
        <v>—</v>
      </c>
      <c r="P21" s="78">
        <f t="shared" si="6"/>
        <v>14</v>
      </c>
      <c r="Q21" s="78" t="str">
        <f t="shared" si="7"/>
        <v>—</v>
      </c>
    </row>
    <row r="22" spans="2:17" ht="12.75">
      <c r="B22" s="61">
        <v>5508</v>
      </c>
      <c r="C22" s="62" t="s">
        <v>99</v>
      </c>
      <c r="D22" s="62" t="s">
        <v>38</v>
      </c>
      <c r="E22" s="63" t="s">
        <v>150</v>
      </c>
      <c r="F22" s="74">
        <v>0</v>
      </c>
      <c r="G22" s="75" t="s">
        <v>70</v>
      </c>
      <c r="H22" s="69">
        <f t="shared" si="0"/>
        <v>100</v>
      </c>
      <c r="I22" s="70">
        <f t="shared" si="1"/>
        <v>100</v>
      </c>
      <c r="J22" s="76">
        <v>5</v>
      </c>
      <c r="K22" s="75">
        <v>54.57</v>
      </c>
      <c r="L22" s="69">
        <f t="shared" si="2"/>
        <v>15.57</v>
      </c>
      <c r="M22" s="70">
        <f t="shared" si="3"/>
        <v>20.57</v>
      </c>
      <c r="N22" s="77">
        <f t="shared" si="4"/>
        <v>120.57</v>
      </c>
      <c r="O22" s="72" t="str">
        <f t="shared" si="5"/>
        <v>—</v>
      </c>
      <c r="P22" s="78">
        <f t="shared" si="6"/>
        <v>15</v>
      </c>
      <c r="Q22" s="78" t="str">
        <f t="shared" si="7"/>
        <v>—</v>
      </c>
    </row>
    <row r="23" spans="2:17" ht="12.75">
      <c r="B23" s="61">
        <v>5502</v>
      </c>
      <c r="C23" s="62" t="s">
        <v>151</v>
      </c>
      <c r="D23" s="62" t="s">
        <v>35</v>
      </c>
      <c r="E23" s="63" t="s">
        <v>152</v>
      </c>
      <c r="F23" s="74">
        <v>0</v>
      </c>
      <c r="G23" s="75" t="s">
        <v>70</v>
      </c>
      <c r="H23" s="69">
        <f t="shared" si="0"/>
        <v>100</v>
      </c>
      <c r="I23" s="70">
        <f t="shared" si="1"/>
        <v>100</v>
      </c>
      <c r="J23" s="76">
        <v>0</v>
      </c>
      <c r="K23" s="75" t="s">
        <v>70</v>
      </c>
      <c r="L23" s="69">
        <f t="shared" si="2"/>
        <v>100</v>
      </c>
      <c r="M23" s="70">
        <f t="shared" si="3"/>
        <v>100</v>
      </c>
      <c r="N23" s="77">
        <f t="shared" si="4"/>
        <v>200</v>
      </c>
      <c r="O23" s="72" t="str">
        <f t="shared" si="5"/>
        <v>—</v>
      </c>
      <c r="P23" s="78">
        <f t="shared" si="6"/>
        <v>16</v>
      </c>
      <c r="Q23" s="78" t="str">
        <f t="shared" si="7"/>
        <v>—</v>
      </c>
    </row>
    <row r="24" spans="2:17" ht="12.75">
      <c r="B24" s="61">
        <v>5504</v>
      </c>
      <c r="C24" s="62" t="s">
        <v>153</v>
      </c>
      <c r="D24" s="62" t="s">
        <v>38</v>
      </c>
      <c r="E24" s="63" t="s">
        <v>154</v>
      </c>
      <c r="F24" s="74">
        <v>0</v>
      </c>
      <c r="G24" s="75" t="s">
        <v>70</v>
      </c>
      <c r="H24" s="69">
        <f t="shared" si="0"/>
        <v>100</v>
      </c>
      <c r="I24" s="70">
        <f t="shared" si="1"/>
        <v>100</v>
      </c>
      <c r="J24" s="76">
        <v>0</v>
      </c>
      <c r="K24" s="75" t="s">
        <v>70</v>
      </c>
      <c r="L24" s="69">
        <f t="shared" si="2"/>
        <v>100</v>
      </c>
      <c r="M24" s="70">
        <f t="shared" si="3"/>
        <v>100</v>
      </c>
      <c r="N24" s="77">
        <f t="shared" si="4"/>
        <v>200</v>
      </c>
      <c r="O24" s="72" t="str">
        <f t="shared" si="5"/>
        <v>—</v>
      </c>
      <c r="P24" s="78">
        <f t="shared" si="6"/>
        <v>17</v>
      </c>
      <c r="Q24" s="78" t="str">
        <f t="shared" si="7"/>
        <v>—</v>
      </c>
    </row>
    <row r="25" spans="2:17" ht="12.75">
      <c r="B25" s="61">
        <v>5515</v>
      </c>
      <c r="C25" s="62" t="s">
        <v>155</v>
      </c>
      <c r="D25" s="62" t="s">
        <v>35</v>
      </c>
      <c r="E25" s="63" t="s">
        <v>156</v>
      </c>
      <c r="F25" s="74">
        <v>0</v>
      </c>
      <c r="G25" s="75" t="s">
        <v>70</v>
      </c>
      <c r="H25" s="69">
        <f t="shared" si="0"/>
        <v>100</v>
      </c>
      <c r="I25" s="70">
        <f t="shared" si="1"/>
        <v>100</v>
      </c>
      <c r="J25" s="76">
        <v>0</v>
      </c>
      <c r="K25" s="75" t="s">
        <v>70</v>
      </c>
      <c r="L25" s="69">
        <f t="shared" si="2"/>
        <v>100</v>
      </c>
      <c r="M25" s="70">
        <f t="shared" si="3"/>
        <v>100</v>
      </c>
      <c r="N25" s="77">
        <f t="shared" si="4"/>
        <v>200</v>
      </c>
      <c r="O25" s="72" t="str">
        <f t="shared" si="5"/>
        <v>—</v>
      </c>
      <c r="P25" s="78">
        <f t="shared" si="6"/>
        <v>18</v>
      </c>
      <c r="Q25" s="78" t="str">
        <f t="shared" si="7"/>
        <v>—</v>
      </c>
    </row>
    <row r="26" spans="2:17" ht="13.5" thickBot="1">
      <c r="B26" s="79"/>
      <c r="C26" s="80"/>
      <c r="D26" s="80"/>
      <c r="E26" s="81"/>
      <c r="F26" s="82"/>
      <c r="G26" s="80"/>
      <c r="H26" s="80"/>
      <c r="I26" s="83"/>
      <c r="J26" s="82"/>
      <c r="K26" s="80"/>
      <c r="L26" s="80"/>
      <c r="M26" s="83"/>
      <c r="N26" s="84"/>
      <c r="O26" s="81"/>
      <c r="P26" s="85"/>
      <c r="Q26" s="85"/>
    </row>
  </sheetData>
  <sheetProtection/>
  <mergeCells count="10">
    <mergeCell ref="Q6:Q7"/>
    <mergeCell ref="B6:B7"/>
    <mergeCell ref="P6:P7"/>
    <mergeCell ref="N6:N7"/>
    <mergeCell ref="O6:O7"/>
    <mergeCell ref="C6:C7"/>
    <mergeCell ref="E6:E7"/>
    <mergeCell ref="J6:M6"/>
    <mergeCell ref="F6:I6"/>
    <mergeCell ref="D6:D7"/>
  </mergeCells>
  <printOptions horizontalCentered="1"/>
  <pageMargins left="0.1968503937007874" right="0.1968503937007874" top="0.1968503937007874" bottom="0.1968503937007874" header="0" footer="0"/>
  <pageSetup fitToHeight="10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1</cp:lastModifiedBy>
  <dcterms:created xsi:type="dcterms:W3CDTF">2010-02-01T19:58:34Z</dcterms:created>
  <dcterms:modified xsi:type="dcterms:W3CDTF">2010-02-01T20:07:57Z</dcterms:modified>
  <cp:category/>
  <cp:version/>
  <cp:contentType/>
  <cp:contentStatus/>
</cp:coreProperties>
</file>