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25" windowHeight="6330" tabRatio="601" activeTab="0"/>
  </bookViews>
  <sheets>
    <sheet name="Дебют" sheetId="1" r:id="rId1"/>
    <sheet name="Прогресс" sheetId="2" r:id="rId2"/>
    <sheet name="Мастер" sheetId="3" r:id="rId3"/>
    <sheet name="Эстафета" sheetId="4" r:id="rId4"/>
  </sheets>
  <definedNames/>
  <calcPr fullCalcOnLoad="1"/>
</workbook>
</file>

<file path=xl/sharedStrings.xml><?xml version="1.0" encoding="utf-8"?>
<sst xmlns="http://schemas.openxmlformats.org/spreadsheetml/2006/main" count="640" uniqueCount="194">
  <si>
    <t>Дата</t>
  </si>
  <si>
    <t>Контроль</t>
  </si>
  <si>
    <t>Спортсмен</t>
  </si>
  <si>
    <t>Собака</t>
  </si>
  <si>
    <t>Время</t>
  </si>
  <si>
    <t>Штраф собаки</t>
  </si>
  <si>
    <t>Штраф за время</t>
  </si>
  <si>
    <t>Всего штраф</t>
  </si>
  <si>
    <t>Общий штраф</t>
  </si>
  <si>
    <t>Место</t>
  </si>
  <si>
    <t>Общий штраф собаки</t>
  </si>
  <si>
    <t>Общее время</t>
  </si>
  <si>
    <t>Стартовый №</t>
  </si>
  <si>
    <t>Команда</t>
  </si>
  <si>
    <t>Предел</t>
  </si>
  <si>
    <t>-</t>
  </si>
  <si>
    <t>снят</t>
  </si>
  <si>
    <t>Категория</t>
  </si>
  <si>
    <t>L</t>
  </si>
  <si>
    <t>ДТЮ</t>
  </si>
  <si>
    <t>шелти Вернисаж</t>
  </si>
  <si>
    <t>Стандарт</t>
  </si>
  <si>
    <t>Антей</t>
  </si>
  <si>
    <t>Селеткова Е</t>
  </si>
  <si>
    <t>ШАР</t>
  </si>
  <si>
    <t>Медиум+мини</t>
  </si>
  <si>
    <t>M</t>
  </si>
  <si>
    <t>S</t>
  </si>
  <si>
    <t>Митрошина А</t>
  </si>
  <si>
    <t>Катутис А</t>
  </si>
  <si>
    <t>шелти Пайнери</t>
  </si>
  <si>
    <t>метис Мейси</t>
  </si>
  <si>
    <t>Медиум+Мини</t>
  </si>
  <si>
    <t>Гашева А</t>
  </si>
  <si>
    <t>б/к Ассоль</t>
  </si>
  <si>
    <t>б/к Аруна</t>
  </si>
  <si>
    <t>Зворыгина Л</t>
  </si>
  <si>
    <t>шелти Лисенок</t>
  </si>
  <si>
    <t>вельш/т Девид</t>
  </si>
  <si>
    <t>Отдельно мини</t>
  </si>
  <si>
    <t>Кирьянова Е</t>
  </si>
  <si>
    <t>Косяков А</t>
  </si>
  <si>
    <t>Тебенькова О</t>
  </si>
  <si>
    <t>Карпушина Н</t>
  </si>
  <si>
    <t>Чебыкина И</t>
  </si>
  <si>
    <t>Зенкова А</t>
  </si>
  <si>
    <t>н/о Брайтон</t>
  </si>
  <si>
    <t>голден Виктория</t>
  </si>
  <si>
    <t>шелти Пьеро</t>
  </si>
  <si>
    <t>Катаева В</t>
  </si>
  <si>
    <t>б/к А. Джем</t>
  </si>
  <si>
    <t>доберман Ральф</t>
  </si>
  <si>
    <t>вельштерьер Макси</t>
  </si>
  <si>
    <t>Штернберг Н</t>
  </si>
  <si>
    <t>шелти Золотой Лис</t>
  </si>
  <si>
    <t>шелти Корн Колед</t>
  </si>
  <si>
    <t>КСС</t>
  </si>
  <si>
    <t>Овченкова Ю</t>
  </si>
  <si>
    <t>шелти Найт Флай</t>
  </si>
  <si>
    <t>метис Джем-2</t>
  </si>
  <si>
    <t>Бондарева А</t>
  </si>
  <si>
    <t>боксер Джек</t>
  </si>
  <si>
    <t>Черкашина А</t>
  </si>
  <si>
    <t>Пономарева Д</t>
  </si>
  <si>
    <t>ризеншнауцер Унга</t>
  </si>
  <si>
    <t>келпи Лолита</t>
  </si>
  <si>
    <t>Жданова Н</t>
  </si>
  <si>
    <t>н/о Дан (Джокер)</t>
  </si>
  <si>
    <t>Комиссарова И</t>
  </si>
  <si>
    <t>б/к Амазонка</t>
  </si>
  <si>
    <t>н/о Царица</t>
  </si>
  <si>
    <t>Лукашова А</t>
  </si>
  <si>
    <t>ДЕБЮТ</t>
  </si>
  <si>
    <t>ПРОГРЕСС</t>
  </si>
  <si>
    <t>МАСТЕР</t>
  </si>
  <si>
    <t>ШАР/КСС</t>
  </si>
  <si>
    <t>метис Ля Ля</t>
  </si>
  <si>
    <t>пудель Аделина</t>
  </si>
  <si>
    <t>Глазкова М</t>
  </si>
  <si>
    <t>пудель Рик</t>
  </si>
  <si>
    <t>б.к. Юнити</t>
  </si>
  <si>
    <t>Попова Д</t>
  </si>
  <si>
    <t>шелти Вальтер</t>
  </si>
  <si>
    <t>ам кок спан Пепилотта</t>
  </si>
  <si>
    <t>Отдельно стандарт</t>
  </si>
  <si>
    <t>Отдельно медиум</t>
  </si>
  <si>
    <t>Эстафета</t>
  </si>
  <si>
    <t>Состав</t>
  </si>
  <si>
    <t>Штраф команды</t>
  </si>
  <si>
    <t>ШАР-3</t>
  </si>
  <si>
    <t>КСС-1</t>
  </si>
  <si>
    <t>ШАР-5</t>
  </si>
  <si>
    <t>ШАР-2</t>
  </si>
  <si>
    <t>ШАР-4</t>
  </si>
  <si>
    <t>КСС-2</t>
  </si>
  <si>
    <t>ШАР-1</t>
  </si>
  <si>
    <t>Зорро-ДТЮ</t>
  </si>
  <si>
    <t>14 участников</t>
  </si>
  <si>
    <t>Кудрин А</t>
  </si>
  <si>
    <t>колли Люся</t>
  </si>
  <si>
    <t>Нохрина П</t>
  </si>
  <si>
    <t>доберман Джесси</t>
  </si>
  <si>
    <t>ирл терьер Жеральд</t>
  </si>
  <si>
    <t>ирл терьер Динки Дафни</t>
  </si>
  <si>
    <t>н.о. Хани</t>
  </si>
  <si>
    <t>Шестакова А</t>
  </si>
  <si>
    <t>кбт Патрик</t>
  </si>
  <si>
    <t>Шадрина С</t>
  </si>
  <si>
    <t>ирл терьер Жером</t>
  </si>
  <si>
    <t>шелти Кристиан</t>
  </si>
  <si>
    <t>Ганеева</t>
  </si>
  <si>
    <t>миттельшнауцер Тобик</t>
  </si>
  <si>
    <t>Гиниатулина</t>
  </si>
  <si>
    <t>метис Тиша</t>
  </si>
  <si>
    <t>12 участников</t>
  </si>
  <si>
    <t>ам кок спаниель Пепилотта</t>
  </si>
  <si>
    <t>7 участников</t>
  </si>
  <si>
    <t>б/к Юнити</t>
  </si>
  <si>
    <t>пудель Ася</t>
  </si>
  <si>
    <t>ШАР-6</t>
  </si>
  <si>
    <t>Терьер+ Антей</t>
  </si>
  <si>
    <t>Смена-ДТЮ</t>
  </si>
  <si>
    <t>15 мая 2004</t>
  </si>
  <si>
    <t>Третий этап Гран При Эстафет 2003/04</t>
  </si>
  <si>
    <t>15 мая</t>
  </si>
  <si>
    <t>25 участников</t>
  </si>
  <si>
    <t>Оборина Н</t>
  </si>
  <si>
    <t>метис Сэм</t>
  </si>
  <si>
    <t>ризеншнауцер Долли</t>
  </si>
  <si>
    <t>англ. сеттер Филя</t>
  </si>
  <si>
    <t>ротвейлер Рики</t>
  </si>
  <si>
    <t>Худорожкова Елиз</t>
  </si>
  <si>
    <t>Уфимцева Анаст</t>
  </si>
  <si>
    <t>Васкецова Нат</t>
  </si>
  <si>
    <t>н.о. Джина</t>
  </si>
  <si>
    <t>Шамрицкая О</t>
  </si>
  <si>
    <t>малинуа Риорита</t>
  </si>
  <si>
    <t>пшен терьер Кейси</t>
  </si>
  <si>
    <t>пшен. Терьер Кипли</t>
  </si>
  <si>
    <t>Луковникова Н</t>
  </si>
  <si>
    <t>тервюрен Банда</t>
  </si>
  <si>
    <t>Полежаева А</t>
  </si>
  <si>
    <t>б.к. Афина</t>
  </si>
  <si>
    <t>Вахрина И</t>
  </si>
  <si>
    <t>Вышка/КСС</t>
  </si>
  <si>
    <t>н.о. Батиста</t>
  </si>
  <si>
    <t>метис Грейс</t>
  </si>
  <si>
    <t>24 участника</t>
  </si>
  <si>
    <t>б.к. Юбервельтиген</t>
  </si>
  <si>
    <t>Четверикова Я</t>
  </si>
  <si>
    <t>шелти Василиса</t>
  </si>
  <si>
    <t>Калашникова Ксения</t>
  </si>
  <si>
    <t>пудель Тори</t>
  </si>
  <si>
    <t>Маленьких Ю</t>
  </si>
  <si>
    <t>чау Линда</t>
  </si>
  <si>
    <t>Шилоносова Дарья</t>
  </si>
  <si>
    <t>фр. Бульдог Линда</t>
  </si>
  <si>
    <t>Абуова Лолита</t>
  </si>
  <si>
    <t>ам кокер спаиель Леди</t>
  </si>
  <si>
    <t>шпиц Беладонна</t>
  </si>
  <si>
    <t>шпиц Бонапарт</t>
  </si>
  <si>
    <t>пшен терьер Элайз Кейси</t>
  </si>
  <si>
    <t>Ермашова М</t>
  </si>
  <si>
    <t>бостон терьер Жан</t>
  </si>
  <si>
    <t>н.о. Царица</t>
  </si>
  <si>
    <t>Панфилова Т</t>
  </si>
  <si>
    <t>лабрадор Дайвер</t>
  </si>
  <si>
    <t>5 участников</t>
  </si>
  <si>
    <t>6 участников</t>
  </si>
  <si>
    <t>18 команд</t>
  </si>
  <si>
    <t>Косяков+Зол Лис, Овченкова+Джем-2, Селеткова+Вернисаж</t>
  </si>
  <si>
    <t>Зворыгина+Корн, Бондарева+Лолита, Катутис+Девид</t>
  </si>
  <si>
    <t>Катутис+Ассоль, Бондарева+Джек, Тебенькова+Аруна</t>
  </si>
  <si>
    <t>Пономарева+Унга, Черкашина+Ася, Зенкова+Брайтон</t>
  </si>
  <si>
    <t>Зворыгина+Пьеро, Катутис+Вальтер, Попова+Пепилотта</t>
  </si>
  <si>
    <t>ШАР-7</t>
  </si>
  <si>
    <t>ШАР-8</t>
  </si>
  <si>
    <t>ШАР-9</t>
  </si>
  <si>
    <t>Штернберг+Лисенок, Митрошина+Макси, Катутис+Пайнери</t>
  </si>
  <si>
    <t>Зенкова+Найт Флай, Комиссарова+Царица, Пономарева+Бонапарт</t>
  </si>
  <si>
    <t>Пономарева+Грейс, Тебенькова+Юнити, Штернберг+Юбервельтиген</t>
  </si>
  <si>
    <t>Комиссарова+Амазонка, Бондарева+Беладонна, Черкашина+Джесси</t>
  </si>
  <si>
    <t>Панфилова+Дей, Васкецова+Филя, Уфимцева+Рики</t>
  </si>
  <si>
    <t>Стрела-ДТЮ</t>
  </si>
  <si>
    <t>Крутые перцы ДТЮ</t>
  </si>
  <si>
    <t>Косяков+Ральф, Четверикова+Василиса, Жданова+Дан</t>
  </si>
  <si>
    <t>Катаева+А.Джем, Полежаева+Афина, Луковникова+Банда</t>
  </si>
  <si>
    <t>Шестакова+Патрик, Нохрина+Люся, Селеткова+Хани</t>
  </si>
  <si>
    <t>Ганеева+Тобик, Абуова+Леди, Худорожкова+Джина</t>
  </si>
  <si>
    <t>Гиниатулина+Таис, Шадрина+Жером, Кирьянова+Динки Дафни</t>
  </si>
  <si>
    <t>Гашева+Виктория, Оборина+Кейси, Ермашова+Жан</t>
  </si>
  <si>
    <t>Кудрин+Кипли, Гашева+Аделина, Оборина+Сэм</t>
  </si>
  <si>
    <t>н/ф</t>
  </si>
  <si>
    <t>Глазкова+Рик, Кирьянова+Ля Ля, Чебыкина+Мейси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</si>
</sst>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1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b/>
      <sz val="11"/>
      <name val="Courier New Cyr"/>
      <family val="3"/>
    </font>
    <font>
      <b/>
      <sz val="10"/>
      <name val="Courier New Cyr"/>
      <family val="3"/>
    </font>
    <font>
      <b/>
      <sz val="8"/>
      <name val="Courier New Cyr"/>
      <family val="0"/>
    </font>
    <font>
      <b/>
      <sz val="9"/>
      <name val="Courier New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textRotation="90"/>
    </xf>
    <xf numFmtId="1" fontId="2" fillId="0" borderId="0" xfId="0" applyNumberFormat="1" applyFont="1" applyBorder="1" applyAlignment="1">
      <alignment horizontal="center" vertical="center" textRotation="90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 vertical="center" textRotation="90"/>
    </xf>
    <xf numFmtId="1" fontId="2" fillId="0" borderId="1" xfId="0" applyNumberFormat="1" applyFont="1" applyBorder="1" applyAlignment="1">
      <alignment horizontal="center" vertical="center" textRotation="90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textRotation="90" wrapText="1"/>
    </xf>
    <xf numFmtId="4" fontId="4" fillId="0" borderId="1" xfId="0" applyNumberFormat="1" applyFont="1" applyBorder="1" applyAlignment="1">
      <alignment horizontal="center" vertical="center" textRotation="90" wrapText="1"/>
    </xf>
    <xf numFmtId="4" fontId="3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4" fontId="7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8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center" vertical="center" textRotation="90"/>
    </xf>
    <xf numFmtId="4" fontId="0" fillId="0" borderId="0" xfId="0" applyNumberForma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41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3.625" style="0" customWidth="1"/>
    <col min="2" max="2" width="3.25390625" style="0" customWidth="1"/>
    <col min="3" max="3" width="20.00390625" style="0" customWidth="1"/>
    <col min="4" max="4" width="13.625" style="0" customWidth="1"/>
    <col min="5" max="5" width="28.875" style="0" customWidth="1"/>
    <col min="6" max="6" width="9.75390625" style="0" customWidth="1"/>
    <col min="7" max="7" width="8.25390625" style="0" customWidth="1"/>
    <col min="9" max="9" width="9.375" style="0" customWidth="1"/>
    <col min="10" max="14" width="0" style="0" hidden="1" customWidth="1"/>
    <col min="15" max="15" width="9.00390625" style="0" customWidth="1"/>
    <col min="16" max="16" width="9.25390625" style="0" customWidth="1"/>
    <col min="17" max="17" width="5.625" style="0" customWidth="1"/>
  </cols>
  <sheetData>
    <row r="1" spans="1:18" ht="18">
      <c r="A1" s="44" t="s">
        <v>123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7"/>
    </row>
    <row r="2" spans="1:18" ht="15.75">
      <c r="A2" s="45" t="s">
        <v>0</v>
      </c>
      <c r="B2" s="45"/>
      <c r="C2" s="18" t="s">
        <v>124</v>
      </c>
      <c r="D2" s="19"/>
      <c r="E2" s="20" t="s">
        <v>72</v>
      </c>
      <c r="F2" s="21" t="s">
        <v>14</v>
      </c>
      <c r="G2" s="22">
        <v>92</v>
      </c>
      <c r="H2" s="21" t="s">
        <v>1</v>
      </c>
      <c r="I2" s="23">
        <v>46</v>
      </c>
      <c r="J2" s="21" t="s">
        <v>14</v>
      </c>
      <c r="K2" s="22"/>
      <c r="L2" s="21" t="s">
        <v>1</v>
      </c>
      <c r="M2" s="23"/>
      <c r="N2" s="23"/>
      <c r="O2" s="24"/>
      <c r="P2" s="19"/>
      <c r="Q2" s="25"/>
      <c r="R2" s="26"/>
    </row>
    <row r="3" spans="1:18" ht="72">
      <c r="A3" s="27" t="s">
        <v>12</v>
      </c>
      <c r="B3" s="28" t="s">
        <v>17</v>
      </c>
      <c r="C3" s="24" t="s">
        <v>2</v>
      </c>
      <c r="D3" s="29" t="s">
        <v>13</v>
      </c>
      <c r="E3" s="24" t="s">
        <v>3</v>
      </c>
      <c r="F3" s="30" t="s">
        <v>4</v>
      </c>
      <c r="G3" s="31" t="s">
        <v>5</v>
      </c>
      <c r="H3" s="30" t="s">
        <v>6</v>
      </c>
      <c r="I3" s="30" t="s">
        <v>7</v>
      </c>
      <c r="J3" s="30" t="s">
        <v>4</v>
      </c>
      <c r="K3" s="31" t="s">
        <v>5</v>
      </c>
      <c r="L3" s="30" t="s">
        <v>6</v>
      </c>
      <c r="M3" s="30" t="s">
        <v>7</v>
      </c>
      <c r="N3" s="30" t="s">
        <v>10</v>
      </c>
      <c r="O3" s="32" t="s">
        <v>11</v>
      </c>
      <c r="P3" s="33" t="s">
        <v>8</v>
      </c>
      <c r="Q3" s="27" t="s">
        <v>9</v>
      </c>
      <c r="R3" s="26"/>
    </row>
    <row r="4" spans="1:18" ht="15.75">
      <c r="A4" s="34"/>
      <c r="B4" s="35"/>
      <c r="C4" s="36" t="s">
        <v>21</v>
      </c>
      <c r="D4" s="37"/>
      <c r="E4" s="38" t="s">
        <v>147</v>
      </c>
      <c r="F4" s="37"/>
      <c r="G4" s="35"/>
      <c r="H4" s="37"/>
      <c r="I4" s="37"/>
      <c r="J4" s="37"/>
      <c r="K4" s="35"/>
      <c r="L4" s="37"/>
      <c r="M4" s="37"/>
      <c r="N4" s="37"/>
      <c r="O4" s="37"/>
      <c r="P4" s="37"/>
      <c r="Q4" s="39"/>
      <c r="R4" s="17"/>
    </row>
    <row r="5" spans="1:18" ht="12.75">
      <c r="A5" s="34">
        <v>13</v>
      </c>
      <c r="B5" s="35" t="s">
        <v>18</v>
      </c>
      <c r="C5" s="37" t="s">
        <v>68</v>
      </c>
      <c r="D5" s="37" t="s">
        <v>75</v>
      </c>
      <c r="E5" s="37" t="s">
        <v>70</v>
      </c>
      <c r="F5" s="37">
        <v>35.5</v>
      </c>
      <c r="G5" s="35">
        <v>0</v>
      </c>
      <c r="H5" s="37">
        <f aca="true" t="shared" si="0" ref="H5:H28">IF((F5-$I$2)&gt;0,F5-$I$2,0)</f>
        <v>0</v>
      </c>
      <c r="I5" s="37">
        <f>IF(OR(G5="снят",F5&gt;$G$2),100,IF(G5="н/я",150,SUM(H5,G5)))</f>
        <v>0</v>
      </c>
      <c r="J5" s="37"/>
      <c r="K5" s="35"/>
      <c r="L5" s="37">
        <f aca="true" t="shared" si="1" ref="L5:L28">IF((J5-$M$2)&gt;0,J5-$M$2,0)</f>
        <v>0</v>
      </c>
      <c r="M5" s="37">
        <f aca="true" t="shared" si="2" ref="M5:M28">IF(OR(K5="снят",J5&gt;$K$2),100,IF(K5="н/я",150,SUM(L5,K5)))</f>
        <v>0</v>
      </c>
      <c r="N5" s="37">
        <f aca="true" t="shared" si="3" ref="N5:N28">(G5+K5)</f>
        <v>0</v>
      </c>
      <c r="O5" s="37">
        <f aca="true" t="shared" si="4" ref="O5:O28">(F5+J5)</f>
        <v>35.5</v>
      </c>
      <c r="P5" s="37">
        <f aca="true" t="shared" si="5" ref="P5:P28">IF(C5&lt;&gt;0,IF(I5+M5&lt;&gt;200,I5+M5,200),301)</f>
        <v>0</v>
      </c>
      <c r="Q5" s="39">
        <v>1</v>
      </c>
      <c r="R5" s="17"/>
    </row>
    <row r="6" spans="1:18" ht="12.75">
      <c r="A6" s="34">
        <v>19</v>
      </c>
      <c r="B6" s="35" t="s">
        <v>18</v>
      </c>
      <c r="C6" s="37" t="s">
        <v>143</v>
      </c>
      <c r="D6" s="37" t="s">
        <v>144</v>
      </c>
      <c r="E6" s="37" t="s">
        <v>145</v>
      </c>
      <c r="F6" s="37">
        <v>37.8</v>
      </c>
      <c r="G6" s="35">
        <v>0</v>
      </c>
      <c r="H6" s="37">
        <f t="shared" si="0"/>
        <v>0</v>
      </c>
      <c r="I6" s="37">
        <f aca="true" t="shared" si="6" ref="I6:I28">IF(OR(G6="снят",F6&gt;$G$2),100,IF(G6="н/я",150,SUM(H6,G6)))</f>
        <v>0</v>
      </c>
      <c r="J6" s="37"/>
      <c r="K6" s="35"/>
      <c r="L6" s="37">
        <f t="shared" si="1"/>
        <v>0</v>
      </c>
      <c r="M6" s="37">
        <f t="shared" si="2"/>
        <v>0</v>
      </c>
      <c r="N6" s="37">
        <f t="shared" si="3"/>
        <v>0</v>
      </c>
      <c r="O6" s="37">
        <f t="shared" si="4"/>
        <v>37.8</v>
      </c>
      <c r="P6" s="37">
        <f t="shared" si="5"/>
        <v>0</v>
      </c>
      <c r="Q6" s="39">
        <v>2</v>
      </c>
      <c r="R6" s="17"/>
    </row>
    <row r="7" spans="1:18" ht="12.75">
      <c r="A7" s="34">
        <v>4</v>
      </c>
      <c r="B7" s="35" t="s">
        <v>18</v>
      </c>
      <c r="C7" s="37" t="s">
        <v>100</v>
      </c>
      <c r="D7" s="37" t="s">
        <v>19</v>
      </c>
      <c r="E7" s="37" t="s">
        <v>99</v>
      </c>
      <c r="F7" s="37">
        <v>39.3</v>
      </c>
      <c r="G7" s="35">
        <v>0</v>
      </c>
      <c r="H7" s="37">
        <f t="shared" si="0"/>
        <v>0</v>
      </c>
      <c r="I7" s="37">
        <f t="shared" si="6"/>
        <v>0</v>
      </c>
      <c r="J7" s="37"/>
      <c r="K7" s="35"/>
      <c r="L7" s="37">
        <f t="shared" si="1"/>
        <v>0</v>
      </c>
      <c r="M7" s="37">
        <f t="shared" si="2"/>
        <v>0</v>
      </c>
      <c r="N7" s="37">
        <f t="shared" si="3"/>
        <v>0</v>
      </c>
      <c r="O7" s="37">
        <f t="shared" si="4"/>
        <v>39.3</v>
      </c>
      <c r="P7" s="37">
        <f t="shared" si="5"/>
        <v>0</v>
      </c>
      <c r="Q7" s="39">
        <v>3</v>
      </c>
      <c r="R7" s="17"/>
    </row>
    <row r="8" spans="1:18" ht="12.75">
      <c r="A8" s="34">
        <v>12</v>
      </c>
      <c r="B8" s="35" t="s">
        <v>18</v>
      </c>
      <c r="C8" s="37" t="s">
        <v>126</v>
      </c>
      <c r="D8" s="37" t="s">
        <v>56</v>
      </c>
      <c r="E8" s="37" t="s">
        <v>137</v>
      </c>
      <c r="F8" s="37">
        <v>49.4</v>
      </c>
      <c r="G8" s="35">
        <v>0</v>
      </c>
      <c r="H8" s="37">
        <f t="shared" si="0"/>
        <v>3.3999999999999986</v>
      </c>
      <c r="I8" s="37">
        <f t="shared" si="6"/>
        <v>3.3999999999999986</v>
      </c>
      <c r="J8" s="37"/>
      <c r="K8" s="35"/>
      <c r="L8" s="37">
        <f t="shared" si="1"/>
        <v>0</v>
      </c>
      <c r="M8" s="37">
        <f t="shared" si="2"/>
        <v>0</v>
      </c>
      <c r="N8" s="37">
        <f t="shared" si="3"/>
        <v>0</v>
      </c>
      <c r="O8" s="37">
        <f t="shared" si="4"/>
        <v>49.4</v>
      </c>
      <c r="P8" s="37">
        <f t="shared" si="5"/>
        <v>3.3999999999999986</v>
      </c>
      <c r="Q8" s="39">
        <v>4</v>
      </c>
      <c r="R8" s="17"/>
    </row>
    <row r="9" spans="1:18" ht="12.75">
      <c r="A9" s="34">
        <v>22</v>
      </c>
      <c r="B9" s="35" t="s">
        <v>18</v>
      </c>
      <c r="C9" s="37" t="s">
        <v>42</v>
      </c>
      <c r="D9" s="37" t="s">
        <v>24</v>
      </c>
      <c r="E9" s="37" t="s">
        <v>148</v>
      </c>
      <c r="F9" s="37">
        <v>28.5</v>
      </c>
      <c r="G9" s="35">
        <v>5</v>
      </c>
      <c r="H9" s="37">
        <f t="shared" si="0"/>
        <v>0</v>
      </c>
      <c r="I9" s="37">
        <f t="shared" si="6"/>
        <v>5</v>
      </c>
      <c r="J9" s="37"/>
      <c r="K9" s="35"/>
      <c r="L9" s="37">
        <f t="shared" si="1"/>
        <v>0</v>
      </c>
      <c r="M9" s="37">
        <f t="shared" si="2"/>
        <v>0</v>
      </c>
      <c r="N9" s="37">
        <f t="shared" si="3"/>
        <v>5</v>
      </c>
      <c r="O9" s="37">
        <f t="shared" si="4"/>
        <v>28.5</v>
      </c>
      <c r="P9" s="37">
        <f t="shared" si="5"/>
        <v>5</v>
      </c>
      <c r="Q9" s="39">
        <v>5</v>
      </c>
      <c r="R9" s="17"/>
    </row>
    <row r="10" spans="1:18" ht="12.75">
      <c r="A10" s="34">
        <v>21</v>
      </c>
      <c r="B10" s="35" t="s">
        <v>18</v>
      </c>
      <c r="C10" s="37" t="s">
        <v>63</v>
      </c>
      <c r="D10" s="37" t="s">
        <v>24</v>
      </c>
      <c r="E10" s="37" t="s">
        <v>146</v>
      </c>
      <c r="F10" s="37">
        <v>42</v>
      </c>
      <c r="G10" s="35">
        <v>5</v>
      </c>
      <c r="H10" s="37">
        <f t="shared" si="0"/>
        <v>0</v>
      </c>
      <c r="I10" s="37">
        <f t="shared" si="6"/>
        <v>5</v>
      </c>
      <c r="J10" s="37"/>
      <c r="K10" s="35"/>
      <c r="L10" s="37">
        <f t="shared" si="1"/>
        <v>0</v>
      </c>
      <c r="M10" s="37">
        <f t="shared" si="2"/>
        <v>0</v>
      </c>
      <c r="N10" s="37">
        <f t="shared" si="3"/>
        <v>5</v>
      </c>
      <c r="O10" s="37">
        <f t="shared" si="4"/>
        <v>42</v>
      </c>
      <c r="P10" s="37">
        <f t="shared" si="5"/>
        <v>5</v>
      </c>
      <c r="Q10" s="39">
        <v>6</v>
      </c>
      <c r="R10" s="17"/>
    </row>
    <row r="11" spans="1:18" ht="12.75">
      <c r="A11" s="34">
        <v>18</v>
      </c>
      <c r="B11" s="35" t="s">
        <v>18</v>
      </c>
      <c r="C11" s="37" t="s">
        <v>23</v>
      </c>
      <c r="D11" s="37" t="s">
        <v>19</v>
      </c>
      <c r="E11" s="37" t="s">
        <v>104</v>
      </c>
      <c r="F11" s="37">
        <v>45.8</v>
      </c>
      <c r="G11" s="35">
        <v>5</v>
      </c>
      <c r="H11" s="37">
        <f t="shared" si="0"/>
        <v>0</v>
      </c>
      <c r="I11" s="37">
        <f t="shared" si="6"/>
        <v>5</v>
      </c>
      <c r="J11" s="37"/>
      <c r="K11" s="35"/>
      <c r="L11" s="37">
        <f t="shared" si="1"/>
        <v>0</v>
      </c>
      <c r="M11" s="37">
        <f t="shared" si="2"/>
        <v>0</v>
      </c>
      <c r="N11" s="37">
        <f t="shared" si="3"/>
        <v>5</v>
      </c>
      <c r="O11" s="37">
        <f t="shared" si="4"/>
        <v>45.8</v>
      </c>
      <c r="P11" s="37">
        <f t="shared" si="5"/>
        <v>5</v>
      </c>
      <c r="Q11" s="39">
        <v>7</v>
      </c>
      <c r="R11" s="17"/>
    </row>
    <row r="12" spans="1:18" ht="12.75">
      <c r="A12" s="34">
        <v>16</v>
      </c>
      <c r="B12" s="35" t="s">
        <v>18</v>
      </c>
      <c r="C12" s="37" t="s">
        <v>66</v>
      </c>
      <c r="D12" s="37" t="s">
        <v>19</v>
      </c>
      <c r="E12" s="37" t="s">
        <v>67</v>
      </c>
      <c r="F12" s="37">
        <v>50.3</v>
      </c>
      <c r="G12" s="35">
        <v>5</v>
      </c>
      <c r="H12" s="37">
        <f t="shared" si="0"/>
        <v>4.299999999999997</v>
      </c>
      <c r="I12" s="37">
        <f t="shared" si="6"/>
        <v>9.299999999999997</v>
      </c>
      <c r="J12" s="37"/>
      <c r="K12" s="35"/>
      <c r="L12" s="37">
        <f t="shared" si="1"/>
        <v>0</v>
      </c>
      <c r="M12" s="37">
        <f t="shared" si="2"/>
        <v>0</v>
      </c>
      <c r="N12" s="37">
        <f t="shared" si="3"/>
        <v>5</v>
      </c>
      <c r="O12" s="37">
        <f t="shared" si="4"/>
        <v>50.3</v>
      </c>
      <c r="P12" s="37">
        <f t="shared" si="5"/>
        <v>9.299999999999997</v>
      </c>
      <c r="Q12" s="39">
        <v>8</v>
      </c>
      <c r="R12" s="17"/>
    </row>
    <row r="13" spans="1:18" ht="12.75">
      <c r="A13" s="34">
        <v>2</v>
      </c>
      <c r="B13" s="35" t="s">
        <v>18</v>
      </c>
      <c r="C13" s="37" t="s">
        <v>126</v>
      </c>
      <c r="D13" s="37" t="s">
        <v>56</v>
      </c>
      <c r="E13" s="37" t="s">
        <v>127</v>
      </c>
      <c r="F13" s="37">
        <v>38</v>
      </c>
      <c r="G13" s="35">
        <v>10</v>
      </c>
      <c r="H13" s="37">
        <f t="shared" si="0"/>
        <v>0</v>
      </c>
      <c r="I13" s="37">
        <f t="shared" si="6"/>
        <v>10</v>
      </c>
      <c r="J13" s="37"/>
      <c r="K13" s="35"/>
      <c r="L13" s="37">
        <f t="shared" si="1"/>
        <v>0</v>
      </c>
      <c r="M13" s="37">
        <f t="shared" si="2"/>
        <v>0</v>
      </c>
      <c r="N13" s="37">
        <f t="shared" si="3"/>
        <v>10</v>
      </c>
      <c r="O13" s="37">
        <f t="shared" si="4"/>
        <v>38</v>
      </c>
      <c r="P13" s="37">
        <f t="shared" si="5"/>
        <v>10</v>
      </c>
      <c r="Q13" s="39">
        <v>9</v>
      </c>
      <c r="R13" s="17"/>
    </row>
    <row r="14" spans="1:18" ht="12.75">
      <c r="A14" s="34">
        <v>10</v>
      </c>
      <c r="B14" s="35" t="s">
        <v>18</v>
      </c>
      <c r="C14" s="37" t="s">
        <v>68</v>
      </c>
      <c r="D14" s="37" t="s">
        <v>75</v>
      </c>
      <c r="E14" s="37" t="s">
        <v>69</v>
      </c>
      <c r="F14" s="37">
        <v>27.8</v>
      </c>
      <c r="G14" s="35">
        <v>15</v>
      </c>
      <c r="H14" s="37">
        <f t="shared" si="0"/>
        <v>0</v>
      </c>
      <c r="I14" s="37">
        <f t="shared" si="6"/>
        <v>15</v>
      </c>
      <c r="J14" s="37"/>
      <c r="K14" s="35"/>
      <c r="L14" s="37">
        <f t="shared" si="1"/>
        <v>0</v>
      </c>
      <c r="M14" s="37">
        <f t="shared" si="2"/>
        <v>0</v>
      </c>
      <c r="N14" s="37">
        <f t="shared" si="3"/>
        <v>15</v>
      </c>
      <c r="O14" s="37">
        <f t="shared" si="4"/>
        <v>27.8</v>
      </c>
      <c r="P14" s="37">
        <f t="shared" si="5"/>
        <v>15</v>
      </c>
      <c r="Q14" s="39">
        <v>10</v>
      </c>
      <c r="R14" s="17"/>
    </row>
    <row r="15" spans="1:18" ht="12.75">
      <c r="A15" s="34">
        <v>11</v>
      </c>
      <c r="B15" s="35" t="s">
        <v>18</v>
      </c>
      <c r="C15" s="37" t="s">
        <v>62</v>
      </c>
      <c r="D15" s="37" t="s">
        <v>24</v>
      </c>
      <c r="E15" s="37" t="s">
        <v>101</v>
      </c>
      <c r="F15" s="37">
        <v>51.4</v>
      </c>
      <c r="G15" s="35">
        <v>10</v>
      </c>
      <c r="H15" s="37">
        <f t="shared" si="0"/>
        <v>5.399999999999999</v>
      </c>
      <c r="I15" s="37">
        <f t="shared" si="6"/>
        <v>15.399999999999999</v>
      </c>
      <c r="J15" s="37"/>
      <c r="K15" s="35"/>
      <c r="L15" s="37">
        <f t="shared" si="1"/>
        <v>0</v>
      </c>
      <c r="M15" s="37">
        <f t="shared" si="2"/>
        <v>0</v>
      </c>
      <c r="N15" s="37">
        <f t="shared" si="3"/>
        <v>10</v>
      </c>
      <c r="O15" s="37">
        <f t="shared" si="4"/>
        <v>51.4</v>
      </c>
      <c r="P15" s="37">
        <f t="shared" si="5"/>
        <v>15.399999999999999</v>
      </c>
      <c r="Q15" s="39">
        <v>11</v>
      </c>
      <c r="R15" s="17"/>
    </row>
    <row r="16" spans="1:18" ht="12.75">
      <c r="A16" s="34">
        <v>14</v>
      </c>
      <c r="B16" s="35" t="s">
        <v>18</v>
      </c>
      <c r="C16" s="37" t="s">
        <v>139</v>
      </c>
      <c r="D16" s="37" t="s">
        <v>19</v>
      </c>
      <c r="E16" s="37" t="s">
        <v>140</v>
      </c>
      <c r="F16" s="37">
        <v>57.8</v>
      </c>
      <c r="G16" s="35">
        <v>5</v>
      </c>
      <c r="H16" s="37">
        <f t="shared" si="0"/>
        <v>11.799999999999997</v>
      </c>
      <c r="I16" s="37">
        <f t="shared" si="6"/>
        <v>16.799999999999997</v>
      </c>
      <c r="J16" s="37"/>
      <c r="K16" s="35"/>
      <c r="L16" s="37">
        <f t="shared" si="1"/>
        <v>0</v>
      </c>
      <c r="M16" s="37">
        <f t="shared" si="2"/>
        <v>0</v>
      </c>
      <c r="N16" s="37">
        <f t="shared" si="3"/>
        <v>5</v>
      </c>
      <c r="O16" s="37">
        <f t="shared" si="4"/>
        <v>57.8</v>
      </c>
      <c r="P16" s="37">
        <f t="shared" si="5"/>
        <v>16.799999999999997</v>
      </c>
      <c r="Q16" s="39">
        <v>12</v>
      </c>
      <c r="R16" s="17"/>
    </row>
    <row r="17" spans="1:18" ht="12.75">
      <c r="A17" s="34">
        <v>1</v>
      </c>
      <c r="B17" s="35" t="s">
        <v>18</v>
      </c>
      <c r="C17" s="37" t="s">
        <v>105</v>
      </c>
      <c r="D17" s="37" t="s">
        <v>19</v>
      </c>
      <c r="E17" s="37" t="s">
        <v>106</v>
      </c>
      <c r="F17" s="37">
        <v>77.9</v>
      </c>
      <c r="G17" s="35">
        <v>10</v>
      </c>
      <c r="H17" s="37">
        <f>IF((F17-$I$2)&gt;0,F17-$I$2,0)</f>
        <v>31.900000000000006</v>
      </c>
      <c r="I17" s="37">
        <f t="shared" si="6"/>
        <v>41.900000000000006</v>
      </c>
      <c r="J17" s="37"/>
      <c r="K17" s="35"/>
      <c r="L17" s="37">
        <f>IF((J17-$M$2)&gt;0,J17-$M$2,0)</f>
        <v>0</v>
      </c>
      <c r="M17" s="37">
        <f>IF(OR(K17="снят",J17&gt;$K$2),100,IF(K17="н/я",150,SUM(L17,K17)))</f>
        <v>0</v>
      </c>
      <c r="N17" s="37">
        <f>(G17+K17)</f>
        <v>10</v>
      </c>
      <c r="O17" s="37">
        <f>(F17+J17)</f>
        <v>77.9</v>
      </c>
      <c r="P17" s="37">
        <f>IF(C17&lt;&gt;0,IF(I17+M17&lt;&gt;200,I17+M17,200),301)</f>
        <v>41.900000000000006</v>
      </c>
      <c r="Q17" s="39">
        <v>13</v>
      </c>
      <c r="R17" s="17"/>
    </row>
    <row r="18" spans="1:18" ht="12.75">
      <c r="A18" s="34">
        <v>3</v>
      </c>
      <c r="B18" s="35" t="s">
        <v>18</v>
      </c>
      <c r="C18" s="37" t="s">
        <v>40</v>
      </c>
      <c r="D18" s="37" t="s">
        <v>22</v>
      </c>
      <c r="E18" s="37" t="s">
        <v>128</v>
      </c>
      <c r="F18" s="37"/>
      <c r="G18" s="35" t="s">
        <v>16</v>
      </c>
      <c r="H18" s="37">
        <f t="shared" si="0"/>
        <v>0</v>
      </c>
      <c r="I18" s="37">
        <f t="shared" si="6"/>
        <v>100</v>
      </c>
      <c r="J18" s="37"/>
      <c r="K18" s="35"/>
      <c r="L18" s="37">
        <f t="shared" si="1"/>
        <v>0</v>
      </c>
      <c r="M18" s="37">
        <f t="shared" si="2"/>
        <v>0</v>
      </c>
      <c r="N18" s="37" t="e">
        <f t="shared" si="3"/>
        <v>#VALUE!</v>
      </c>
      <c r="O18" s="37">
        <f t="shared" si="4"/>
        <v>0</v>
      </c>
      <c r="P18" s="37">
        <f t="shared" si="5"/>
        <v>100</v>
      </c>
      <c r="Q18" s="39" t="s">
        <v>15</v>
      </c>
      <c r="R18" s="17"/>
    </row>
    <row r="19" spans="1:18" ht="12.75">
      <c r="A19" s="34">
        <v>5</v>
      </c>
      <c r="B19" s="35" t="s">
        <v>18</v>
      </c>
      <c r="C19" s="37" t="s">
        <v>133</v>
      </c>
      <c r="D19" s="37" t="s">
        <v>24</v>
      </c>
      <c r="E19" s="37" t="s">
        <v>129</v>
      </c>
      <c r="F19" s="37"/>
      <c r="G19" s="35" t="s">
        <v>16</v>
      </c>
      <c r="H19" s="37">
        <f t="shared" si="0"/>
        <v>0</v>
      </c>
      <c r="I19" s="37">
        <f t="shared" si="6"/>
        <v>100</v>
      </c>
      <c r="J19" s="37"/>
      <c r="K19" s="35"/>
      <c r="L19" s="37">
        <f t="shared" si="1"/>
        <v>0</v>
      </c>
      <c r="M19" s="37">
        <f t="shared" si="2"/>
        <v>0</v>
      </c>
      <c r="N19" s="37" t="e">
        <f t="shared" si="3"/>
        <v>#VALUE!</v>
      </c>
      <c r="O19" s="37">
        <f t="shared" si="4"/>
        <v>0</v>
      </c>
      <c r="P19" s="37">
        <f t="shared" si="5"/>
        <v>100</v>
      </c>
      <c r="Q19" s="39" t="s">
        <v>15</v>
      </c>
      <c r="R19" s="17"/>
    </row>
    <row r="20" spans="1:18" ht="12.75">
      <c r="A20" s="34">
        <v>6</v>
      </c>
      <c r="B20" s="35" t="s">
        <v>18</v>
      </c>
      <c r="C20" s="37" t="s">
        <v>132</v>
      </c>
      <c r="D20" s="37" t="s">
        <v>24</v>
      </c>
      <c r="E20" s="37" t="s">
        <v>130</v>
      </c>
      <c r="F20" s="37"/>
      <c r="G20" s="35" t="s">
        <v>16</v>
      </c>
      <c r="H20" s="37">
        <f t="shared" si="0"/>
        <v>0</v>
      </c>
      <c r="I20" s="37">
        <f t="shared" si="6"/>
        <v>100</v>
      </c>
      <c r="J20" s="37"/>
      <c r="K20" s="35"/>
      <c r="L20" s="37">
        <f t="shared" si="1"/>
        <v>0</v>
      </c>
      <c r="M20" s="37">
        <f t="shared" si="2"/>
        <v>0</v>
      </c>
      <c r="N20" s="37" t="e">
        <f t="shared" si="3"/>
        <v>#VALUE!</v>
      </c>
      <c r="O20" s="37">
        <f t="shared" si="4"/>
        <v>0</v>
      </c>
      <c r="P20" s="37">
        <f t="shared" si="5"/>
        <v>100</v>
      </c>
      <c r="Q20" s="39" t="s">
        <v>15</v>
      </c>
      <c r="R20" s="17"/>
    </row>
    <row r="21" spans="1:18" ht="12.75">
      <c r="A21" s="34">
        <v>7</v>
      </c>
      <c r="B21" s="35" t="s">
        <v>18</v>
      </c>
      <c r="C21" s="37" t="s">
        <v>131</v>
      </c>
      <c r="D21" s="37" t="s">
        <v>19</v>
      </c>
      <c r="E21" s="37" t="s">
        <v>134</v>
      </c>
      <c r="F21" s="37"/>
      <c r="G21" s="35" t="s">
        <v>16</v>
      </c>
      <c r="H21" s="37">
        <f t="shared" si="0"/>
        <v>0</v>
      </c>
      <c r="I21" s="37">
        <f t="shared" si="6"/>
        <v>100</v>
      </c>
      <c r="J21" s="37"/>
      <c r="K21" s="35"/>
      <c r="L21" s="37">
        <f t="shared" si="1"/>
        <v>0</v>
      </c>
      <c r="M21" s="37">
        <f t="shared" si="2"/>
        <v>0</v>
      </c>
      <c r="N21" s="37" t="e">
        <f t="shared" si="3"/>
        <v>#VALUE!</v>
      </c>
      <c r="O21" s="37">
        <f t="shared" si="4"/>
        <v>0</v>
      </c>
      <c r="P21" s="37">
        <f t="shared" si="5"/>
        <v>100</v>
      </c>
      <c r="Q21" s="39" t="s">
        <v>15</v>
      </c>
      <c r="R21" s="17"/>
    </row>
    <row r="22" spans="1:18" ht="12.75">
      <c r="A22" s="34">
        <v>8</v>
      </c>
      <c r="B22" s="35" t="s">
        <v>18</v>
      </c>
      <c r="C22" s="37" t="s">
        <v>135</v>
      </c>
      <c r="D22" s="37" t="s">
        <v>22</v>
      </c>
      <c r="E22" s="37" t="s">
        <v>136</v>
      </c>
      <c r="F22" s="37"/>
      <c r="G22" s="35" t="s">
        <v>16</v>
      </c>
      <c r="H22" s="37">
        <f t="shared" si="0"/>
        <v>0</v>
      </c>
      <c r="I22" s="37">
        <f t="shared" si="6"/>
        <v>100</v>
      </c>
      <c r="J22" s="37"/>
      <c r="K22" s="35"/>
      <c r="L22" s="37">
        <f t="shared" si="1"/>
        <v>0</v>
      </c>
      <c r="M22" s="37">
        <f t="shared" si="2"/>
        <v>0</v>
      </c>
      <c r="N22" s="37" t="e">
        <f t="shared" si="3"/>
        <v>#VALUE!</v>
      </c>
      <c r="O22" s="37">
        <f t="shared" si="4"/>
        <v>0</v>
      </c>
      <c r="P22" s="37">
        <f t="shared" si="5"/>
        <v>100</v>
      </c>
      <c r="Q22" s="39" t="s">
        <v>15</v>
      </c>
      <c r="R22" s="17"/>
    </row>
    <row r="23" spans="1:18" ht="12.75">
      <c r="A23" s="34">
        <v>9</v>
      </c>
      <c r="B23" s="35" t="s">
        <v>18</v>
      </c>
      <c r="C23" s="37" t="s">
        <v>44</v>
      </c>
      <c r="D23" s="37" t="s">
        <v>22</v>
      </c>
      <c r="E23" s="37" t="s">
        <v>102</v>
      </c>
      <c r="F23" s="37"/>
      <c r="G23" s="35" t="s">
        <v>16</v>
      </c>
      <c r="H23" s="37">
        <f t="shared" si="0"/>
        <v>0</v>
      </c>
      <c r="I23" s="37">
        <f t="shared" si="6"/>
        <v>100</v>
      </c>
      <c r="J23" s="37"/>
      <c r="K23" s="35"/>
      <c r="L23" s="37">
        <f t="shared" si="1"/>
        <v>0</v>
      </c>
      <c r="M23" s="37">
        <f t="shared" si="2"/>
        <v>0</v>
      </c>
      <c r="N23" s="37" t="e">
        <f t="shared" si="3"/>
        <v>#VALUE!</v>
      </c>
      <c r="O23" s="37">
        <f t="shared" si="4"/>
        <v>0</v>
      </c>
      <c r="P23" s="37">
        <f t="shared" si="5"/>
        <v>100</v>
      </c>
      <c r="Q23" s="39" t="s">
        <v>15</v>
      </c>
      <c r="R23" s="17"/>
    </row>
    <row r="24" spans="1:18" ht="12.75">
      <c r="A24" s="34">
        <v>10</v>
      </c>
      <c r="B24" s="35" t="s">
        <v>18</v>
      </c>
      <c r="C24" s="37" t="s">
        <v>107</v>
      </c>
      <c r="D24" s="37" t="s">
        <v>22</v>
      </c>
      <c r="E24" s="37" t="s">
        <v>108</v>
      </c>
      <c r="F24" s="37"/>
      <c r="G24" s="35" t="s">
        <v>16</v>
      </c>
      <c r="H24" s="37">
        <f t="shared" si="0"/>
        <v>0</v>
      </c>
      <c r="I24" s="37">
        <f t="shared" si="6"/>
        <v>100</v>
      </c>
      <c r="J24" s="37"/>
      <c r="K24" s="35"/>
      <c r="L24" s="37">
        <f t="shared" si="1"/>
        <v>0</v>
      </c>
      <c r="M24" s="37">
        <f t="shared" si="2"/>
        <v>0</v>
      </c>
      <c r="N24" s="37" t="e">
        <f t="shared" si="3"/>
        <v>#VALUE!</v>
      </c>
      <c r="O24" s="37">
        <f t="shared" si="4"/>
        <v>0</v>
      </c>
      <c r="P24" s="37">
        <f t="shared" si="5"/>
        <v>100</v>
      </c>
      <c r="Q24" s="39" t="s">
        <v>15</v>
      </c>
      <c r="R24" s="17"/>
    </row>
    <row r="25" spans="1:18" ht="12.75">
      <c r="A25" s="34">
        <v>13</v>
      </c>
      <c r="B25" s="35" t="s">
        <v>18</v>
      </c>
      <c r="C25" s="37" t="s">
        <v>98</v>
      </c>
      <c r="D25" s="37" t="s">
        <v>56</v>
      </c>
      <c r="E25" s="37" t="s">
        <v>138</v>
      </c>
      <c r="F25" s="37"/>
      <c r="G25" s="35" t="s">
        <v>16</v>
      </c>
      <c r="H25" s="37">
        <f t="shared" si="0"/>
        <v>0</v>
      </c>
      <c r="I25" s="37">
        <f t="shared" si="6"/>
        <v>100</v>
      </c>
      <c r="J25" s="37"/>
      <c r="K25" s="35"/>
      <c r="L25" s="37">
        <f t="shared" si="1"/>
        <v>0</v>
      </c>
      <c r="M25" s="37">
        <f t="shared" si="2"/>
        <v>0</v>
      </c>
      <c r="N25" s="37" t="e">
        <f t="shared" si="3"/>
        <v>#VALUE!</v>
      </c>
      <c r="O25" s="37">
        <f t="shared" si="4"/>
        <v>0</v>
      </c>
      <c r="P25" s="37">
        <f t="shared" si="5"/>
        <v>100</v>
      </c>
      <c r="Q25" s="39" t="s">
        <v>15</v>
      </c>
      <c r="R25" s="17"/>
    </row>
    <row r="26" spans="1:18" ht="12.75">
      <c r="A26" s="34">
        <v>15</v>
      </c>
      <c r="B26" s="35" t="s">
        <v>18</v>
      </c>
      <c r="C26" s="37" t="s">
        <v>141</v>
      </c>
      <c r="D26" s="37" t="s">
        <v>19</v>
      </c>
      <c r="E26" s="37" t="s">
        <v>142</v>
      </c>
      <c r="F26" s="37"/>
      <c r="G26" s="35" t="s">
        <v>16</v>
      </c>
      <c r="H26" s="37">
        <f t="shared" si="0"/>
        <v>0</v>
      </c>
      <c r="I26" s="37">
        <f t="shared" si="6"/>
        <v>100</v>
      </c>
      <c r="J26" s="37"/>
      <c r="K26" s="35"/>
      <c r="L26" s="37">
        <f t="shared" si="1"/>
        <v>0</v>
      </c>
      <c r="M26" s="37">
        <f t="shared" si="2"/>
        <v>0</v>
      </c>
      <c r="N26" s="37" t="e">
        <f t="shared" si="3"/>
        <v>#VALUE!</v>
      </c>
      <c r="O26" s="37">
        <f t="shared" si="4"/>
        <v>0</v>
      </c>
      <c r="P26" s="37">
        <f t="shared" si="5"/>
        <v>100</v>
      </c>
      <c r="Q26" s="39" t="s">
        <v>15</v>
      </c>
      <c r="R26" s="17"/>
    </row>
    <row r="27" spans="1:18" ht="12.75">
      <c r="A27" s="34">
        <v>17</v>
      </c>
      <c r="B27" s="35" t="s">
        <v>18</v>
      </c>
      <c r="C27" s="37" t="s">
        <v>49</v>
      </c>
      <c r="D27" s="37" t="s">
        <v>19</v>
      </c>
      <c r="E27" s="37" t="s">
        <v>50</v>
      </c>
      <c r="F27" s="37"/>
      <c r="G27" s="35" t="s">
        <v>16</v>
      </c>
      <c r="H27" s="37">
        <f t="shared" si="0"/>
        <v>0</v>
      </c>
      <c r="I27" s="37">
        <f t="shared" si="6"/>
        <v>100</v>
      </c>
      <c r="J27" s="37"/>
      <c r="K27" s="35"/>
      <c r="L27" s="37">
        <f t="shared" si="1"/>
        <v>0</v>
      </c>
      <c r="M27" s="37">
        <f t="shared" si="2"/>
        <v>0</v>
      </c>
      <c r="N27" s="37" t="e">
        <f t="shared" si="3"/>
        <v>#VALUE!</v>
      </c>
      <c r="O27" s="37">
        <f t="shared" si="4"/>
        <v>0</v>
      </c>
      <c r="P27" s="37">
        <f t="shared" si="5"/>
        <v>100</v>
      </c>
      <c r="Q27" s="39" t="s">
        <v>15</v>
      </c>
      <c r="R27" s="17"/>
    </row>
    <row r="28" spans="1:18" ht="12.75">
      <c r="A28" s="34">
        <v>20</v>
      </c>
      <c r="B28" s="35" t="s">
        <v>18</v>
      </c>
      <c r="C28" s="37" t="s">
        <v>40</v>
      </c>
      <c r="D28" s="37" t="s">
        <v>22</v>
      </c>
      <c r="E28" s="37" t="s">
        <v>103</v>
      </c>
      <c r="F28" s="37"/>
      <c r="G28" s="35" t="s">
        <v>16</v>
      </c>
      <c r="H28" s="37">
        <f t="shared" si="0"/>
        <v>0</v>
      </c>
      <c r="I28" s="37">
        <f t="shared" si="6"/>
        <v>100</v>
      </c>
      <c r="J28" s="37"/>
      <c r="K28" s="35"/>
      <c r="L28" s="37">
        <f t="shared" si="1"/>
        <v>0</v>
      </c>
      <c r="M28" s="37">
        <f t="shared" si="2"/>
        <v>0</v>
      </c>
      <c r="N28" s="37" t="e">
        <f t="shared" si="3"/>
        <v>#VALUE!</v>
      </c>
      <c r="O28" s="37">
        <f t="shared" si="4"/>
        <v>0</v>
      </c>
      <c r="P28" s="37">
        <f t="shared" si="5"/>
        <v>100</v>
      </c>
      <c r="Q28" s="39" t="s">
        <v>15</v>
      </c>
      <c r="R28" s="17"/>
    </row>
    <row r="29" spans="1:18" ht="15.75">
      <c r="A29" s="34"/>
      <c r="B29" s="35"/>
      <c r="C29" s="36" t="s">
        <v>25</v>
      </c>
      <c r="D29" s="37"/>
      <c r="E29" s="38" t="s">
        <v>114</v>
      </c>
      <c r="F29" s="37"/>
      <c r="G29" s="35"/>
      <c r="H29" s="37"/>
      <c r="I29" s="37"/>
      <c r="J29" s="37"/>
      <c r="K29" s="35"/>
      <c r="L29" s="37"/>
      <c r="M29" s="37"/>
      <c r="N29" s="37"/>
      <c r="O29" s="37"/>
      <c r="P29" s="37"/>
      <c r="Q29" s="37"/>
      <c r="R29" s="17"/>
    </row>
    <row r="30" spans="1:18" ht="12.75">
      <c r="A30" s="34">
        <v>12</v>
      </c>
      <c r="B30" s="35" t="s">
        <v>27</v>
      </c>
      <c r="C30" s="37" t="s">
        <v>63</v>
      </c>
      <c r="D30" s="37" t="s">
        <v>24</v>
      </c>
      <c r="E30" s="37" t="s">
        <v>160</v>
      </c>
      <c r="F30" s="37">
        <v>32.6</v>
      </c>
      <c r="G30" s="35">
        <v>0</v>
      </c>
      <c r="H30" s="37">
        <f>IF((F30-$I$2)&gt;0,F30-$I$2,0)</f>
        <v>0</v>
      </c>
      <c r="I30" s="37">
        <f>IF(OR(G30="снят",F30&gt;$G$2),100,IF(G30="н/я",150,SUM(H30,G30)))</f>
        <v>0</v>
      </c>
      <c r="J30" s="37"/>
      <c r="K30" s="35"/>
      <c r="L30" s="37">
        <f>IF((J30-$M$2)&gt;0,J30-$M$2,0)</f>
        <v>0</v>
      </c>
      <c r="M30" s="37">
        <f>IF(OR(K30="снят",J30&gt;$K$2),100,IF(K30="н/я",150,SUM(L30,K30)))</f>
        <v>0</v>
      </c>
      <c r="N30" s="37">
        <f>(G30+K30)</f>
        <v>0</v>
      </c>
      <c r="O30" s="37">
        <f>(F30+J30)</f>
        <v>32.6</v>
      </c>
      <c r="P30" s="37">
        <f>IF(C30&lt;&gt;0,IF(I30+M30&lt;&gt;200,I30+M30,200),301)</f>
        <v>0</v>
      </c>
      <c r="Q30" s="39">
        <v>1</v>
      </c>
      <c r="R30" s="17"/>
    </row>
    <row r="31" spans="1:18" ht="12.75">
      <c r="A31" s="34">
        <v>5</v>
      </c>
      <c r="B31" s="35" t="s">
        <v>26</v>
      </c>
      <c r="C31" s="37" t="s">
        <v>45</v>
      </c>
      <c r="D31" s="37" t="s">
        <v>24</v>
      </c>
      <c r="E31" s="37" t="s">
        <v>58</v>
      </c>
      <c r="F31" s="37">
        <v>38.4</v>
      </c>
      <c r="G31" s="35">
        <v>0</v>
      </c>
      <c r="H31" s="37">
        <f aca="true" t="shared" si="7" ref="H31:H41">IF((F31-$I$2)&gt;0,F31-$I$2,0)</f>
        <v>0</v>
      </c>
      <c r="I31" s="37">
        <f aca="true" t="shared" si="8" ref="I31:I41">IF(OR(G31="снят",F31&gt;$G$2),100,IF(G31="н/я",150,SUM(H31,G31)))</f>
        <v>0</v>
      </c>
      <c r="J31" s="37"/>
      <c r="K31" s="35"/>
      <c r="L31" s="37">
        <f aca="true" t="shared" si="9" ref="L31:L41">IF((J31-$M$2)&gt;0,J31-$M$2,0)</f>
        <v>0</v>
      </c>
      <c r="M31" s="37">
        <f aca="true" t="shared" si="10" ref="M31:M41">IF(OR(K31="снят",J31&gt;$K$2),100,IF(K31="н/я",150,SUM(L31,K31)))</f>
        <v>0</v>
      </c>
      <c r="N31" s="37">
        <f aca="true" t="shared" si="11" ref="N31:N41">(G31+K31)</f>
        <v>0</v>
      </c>
      <c r="O31" s="37">
        <f aca="true" t="shared" si="12" ref="O31:O41">(F31+J31)</f>
        <v>38.4</v>
      </c>
      <c r="P31" s="37">
        <f aca="true" t="shared" si="13" ref="P31:P41">IF(C31&lt;&gt;0,IF(I31+M31&lt;&gt;200,I31+M31,200),301)</f>
        <v>0</v>
      </c>
      <c r="Q31" s="39">
        <v>2</v>
      </c>
      <c r="R31" s="17"/>
    </row>
    <row r="32" spans="1:18" ht="12.75">
      <c r="A32" s="34">
        <v>3</v>
      </c>
      <c r="B32" s="35" t="s">
        <v>26</v>
      </c>
      <c r="C32" s="37" t="s">
        <v>149</v>
      </c>
      <c r="D32" s="37" t="s">
        <v>19</v>
      </c>
      <c r="E32" s="37" t="s">
        <v>150</v>
      </c>
      <c r="F32" s="37">
        <v>41.9</v>
      </c>
      <c r="G32" s="35">
        <v>0</v>
      </c>
      <c r="H32" s="37">
        <f t="shared" si="7"/>
        <v>0</v>
      </c>
      <c r="I32" s="37">
        <f t="shared" si="8"/>
        <v>0</v>
      </c>
      <c r="J32" s="37"/>
      <c r="K32" s="35"/>
      <c r="L32" s="37">
        <f t="shared" si="9"/>
        <v>0</v>
      </c>
      <c r="M32" s="37">
        <f t="shared" si="10"/>
        <v>0</v>
      </c>
      <c r="N32" s="37">
        <f t="shared" si="11"/>
        <v>0</v>
      </c>
      <c r="O32" s="37">
        <f t="shared" si="12"/>
        <v>41.9</v>
      </c>
      <c r="P32" s="37">
        <f t="shared" si="13"/>
        <v>0</v>
      </c>
      <c r="Q32" s="39">
        <v>3</v>
      </c>
      <c r="R32" s="17"/>
    </row>
    <row r="33" spans="1:18" ht="12.75">
      <c r="A33" s="34">
        <v>6</v>
      </c>
      <c r="B33" s="35" t="s">
        <v>26</v>
      </c>
      <c r="C33" s="37" t="s">
        <v>33</v>
      </c>
      <c r="D33" s="37" t="s">
        <v>56</v>
      </c>
      <c r="E33" s="37" t="s">
        <v>77</v>
      </c>
      <c r="F33" s="37">
        <v>38.1</v>
      </c>
      <c r="G33" s="35">
        <v>5</v>
      </c>
      <c r="H33" s="37">
        <f t="shared" si="7"/>
        <v>0</v>
      </c>
      <c r="I33" s="37">
        <f t="shared" si="8"/>
        <v>5</v>
      </c>
      <c r="J33" s="37"/>
      <c r="K33" s="35"/>
      <c r="L33" s="37">
        <f t="shared" si="9"/>
        <v>0</v>
      </c>
      <c r="M33" s="37">
        <f t="shared" si="10"/>
        <v>0</v>
      </c>
      <c r="N33" s="37">
        <f t="shared" si="11"/>
        <v>5</v>
      </c>
      <c r="O33" s="37">
        <f t="shared" si="12"/>
        <v>38.1</v>
      </c>
      <c r="P33" s="37">
        <f t="shared" si="13"/>
        <v>5</v>
      </c>
      <c r="Q33" s="39">
        <v>4</v>
      </c>
      <c r="R33" s="17"/>
    </row>
    <row r="34" spans="1:18" ht="12.75">
      <c r="A34" s="34">
        <v>1</v>
      </c>
      <c r="B34" s="35" t="s">
        <v>26</v>
      </c>
      <c r="C34" s="37" t="s">
        <v>71</v>
      </c>
      <c r="D34" s="37" t="s">
        <v>19</v>
      </c>
      <c r="E34" s="37" t="s">
        <v>109</v>
      </c>
      <c r="F34" s="37">
        <v>48.4</v>
      </c>
      <c r="G34" s="35">
        <v>10</v>
      </c>
      <c r="H34" s="37">
        <f t="shared" si="7"/>
        <v>2.3999999999999986</v>
      </c>
      <c r="I34" s="37">
        <f t="shared" si="8"/>
        <v>12.399999999999999</v>
      </c>
      <c r="J34" s="37"/>
      <c r="K34" s="35"/>
      <c r="L34" s="37">
        <f t="shared" si="9"/>
        <v>0</v>
      </c>
      <c r="M34" s="37">
        <f t="shared" si="10"/>
        <v>0</v>
      </c>
      <c r="N34" s="37">
        <f t="shared" si="11"/>
        <v>10</v>
      </c>
      <c r="O34" s="37">
        <f t="shared" si="12"/>
        <v>48.4</v>
      </c>
      <c r="P34" s="37">
        <f t="shared" si="13"/>
        <v>12.399999999999999</v>
      </c>
      <c r="Q34" s="39">
        <v>5</v>
      </c>
      <c r="R34" s="17"/>
    </row>
    <row r="35" spans="1:18" ht="12.75">
      <c r="A35" s="34">
        <v>2</v>
      </c>
      <c r="B35" s="35" t="s">
        <v>26</v>
      </c>
      <c r="C35" s="37" t="s">
        <v>110</v>
      </c>
      <c r="D35" s="37" t="s">
        <v>19</v>
      </c>
      <c r="E35" s="37" t="s">
        <v>111</v>
      </c>
      <c r="F35" s="37"/>
      <c r="G35" s="35" t="s">
        <v>16</v>
      </c>
      <c r="H35" s="37">
        <f t="shared" si="7"/>
        <v>0</v>
      </c>
      <c r="I35" s="37">
        <f t="shared" si="8"/>
        <v>100</v>
      </c>
      <c r="J35" s="37"/>
      <c r="K35" s="35"/>
      <c r="L35" s="37">
        <f t="shared" si="9"/>
        <v>0</v>
      </c>
      <c r="M35" s="37">
        <f t="shared" si="10"/>
        <v>0</v>
      </c>
      <c r="N35" s="37" t="e">
        <f t="shared" si="11"/>
        <v>#VALUE!</v>
      </c>
      <c r="O35" s="37">
        <f t="shared" si="12"/>
        <v>0</v>
      </c>
      <c r="P35" s="37">
        <f t="shared" si="13"/>
        <v>100</v>
      </c>
      <c r="Q35" s="39" t="s">
        <v>15</v>
      </c>
      <c r="R35" s="17"/>
    </row>
    <row r="36" spans="1:18" ht="12.75">
      <c r="A36" s="34">
        <v>4</v>
      </c>
      <c r="B36" s="35" t="s">
        <v>26</v>
      </c>
      <c r="C36" s="37" t="s">
        <v>151</v>
      </c>
      <c r="D36" s="37" t="s">
        <v>19</v>
      </c>
      <c r="E36" s="37" t="s">
        <v>152</v>
      </c>
      <c r="F36" s="37"/>
      <c r="G36" s="35" t="s">
        <v>16</v>
      </c>
      <c r="H36" s="37">
        <f t="shared" si="7"/>
        <v>0</v>
      </c>
      <c r="I36" s="37">
        <f t="shared" si="8"/>
        <v>100</v>
      </c>
      <c r="J36" s="37"/>
      <c r="K36" s="35"/>
      <c r="L36" s="37">
        <f t="shared" si="9"/>
        <v>0</v>
      </c>
      <c r="M36" s="37">
        <f t="shared" si="10"/>
        <v>0</v>
      </c>
      <c r="N36" s="37" t="e">
        <f t="shared" si="11"/>
        <v>#VALUE!</v>
      </c>
      <c r="O36" s="37">
        <f t="shared" si="12"/>
        <v>0</v>
      </c>
      <c r="P36" s="37">
        <f t="shared" si="13"/>
        <v>100</v>
      </c>
      <c r="Q36" s="39" t="s">
        <v>15</v>
      </c>
      <c r="R36" s="17"/>
    </row>
    <row r="37" spans="1:18" ht="12.75">
      <c r="A37" s="34">
        <v>7</v>
      </c>
      <c r="B37" s="35" t="s">
        <v>26</v>
      </c>
      <c r="C37" s="37" t="s">
        <v>153</v>
      </c>
      <c r="D37" s="37" t="s">
        <v>24</v>
      </c>
      <c r="E37" s="37" t="s">
        <v>154</v>
      </c>
      <c r="F37" s="37"/>
      <c r="G37" s="35" t="s">
        <v>16</v>
      </c>
      <c r="H37" s="37">
        <f t="shared" si="7"/>
        <v>0</v>
      </c>
      <c r="I37" s="37">
        <f t="shared" si="8"/>
        <v>100</v>
      </c>
      <c r="J37" s="37"/>
      <c r="K37" s="35"/>
      <c r="L37" s="37">
        <f t="shared" si="9"/>
        <v>0</v>
      </c>
      <c r="M37" s="37">
        <f t="shared" si="10"/>
        <v>0</v>
      </c>
      <c r="N37" s="37" t="e">
        <f t="shared" si="11"/>
        <v>#VALUE!</v>
      </c>
      <c r="O37" s="37">
        <f t="shared" si="12"/>
        <v>0</v>
      </c>
      <c r="P37" s="37">
        <f t="shared" si="13"/>
        <v>100</v>
      </c>
      <c r="Q37" s="39" t="s">
        <v>15</v>
      </c>
      <c r="R37" s="17"/>
    </row>
    <row r="38" spans="1:18" ht="12.75">
      <c r="A38" s="34">
        <v>8</v>
      </c>
      <c r="B38" s="35" t="s">
        <v>27</v>
      </c>
      <c r="C38" s="37" t="s">
        <v>155</v>
      </c>
      <c r="D38" s="37" t="s">
        <v>19</v>
      </c>
      <c r="E38" s="37" t="s">
        <v>156</v>
      </c>
      <c r="F38" s="37"/>
      <c r="G38" s="35" t="s">
        <v>16</v>
      </c>
      <c r="H38" s="37">
        <f t="shared" si="7"/>
        <v>0</v>
      </c>
      <c r="I38" s="37">
        <f t="shared" si="8"/>
        <v>100</v>
      </c>
      <c r="J38" s="37"/>
      <c r="K38" s="35"/>
      <c r="L38" s="37">
        <f t="shared" si="9"/>
        <v>0</v>
      </c>
      <c r="M38" s="37">
        <f t="shared" si="10"/>
        <v>0</v>
      </c>
      <c r="N38" s="37" t="e">
        <f t="shared" si="11"/>
        <v>#VALUE!</v>
      </c>
      <c r="O38" s="37">
        <f t="shared" si="12"/>
        <v>0</v>
      </c>
      <c r="P38" s="37">
        <f t="shared" si="13"/>
        <v>100</v>
      </c>
      <c r="Q38" s="39" t="s">
        <v>15</v>
      </c>
      <c r="R38" s="17"/>
    </row>
    <row r="39" spans="1:18" ht="12.75">
      <c r="A39" s="34">
        <v>9</v>
      </c>
      <c r="B39" s="35" t="s">
        <v>27</v>
      </c>
      <c r="C39" s="37" t="s">
        <v>112</v>
      </c>
      <c r="D39" s="37" t="s">
        <v>22</v>
      </c>
      <c r="E39" s="37" t="s">
        <v>113</v>
      </c>
      <c r="F39" s="37"/>
      <c r="G39" s="35" t="s">
        <v>16</v>
      </c>
      <c r="H39" s="37">
        <f t="shared" si="7"/>
        <v>0</v>
      </c>
      <c r="I39" s="37">
        <f t="shared" si="8"/>
        <v>100</v>
      </c>
      <c r="J39" s="37"/>
      <c r="K39" s="35"/>
      <c r="L39" s="37">
        <f t="shared" si="9"/>
        <v>0</v>
      </c>
      <c r="M39" s="37">
        <f t="shared" si="10"/>
        <v>0</v>
      </c>
      <c r="N39" s="37" t="e">
        <f t="shared" si="11"/>
        <v>#VALUE!</v>
      </c>
      <c r="O39" s="37">
        <f t="shared" si="12"/>
        <v>0</v>
      </c>
      <c r="P39" s="37">
        <f t="shared" si="13"/>
        <v>100</v>
      </c>
      <c r="Q39" s="39" t="s">
        <v>15</v>
      </c>
      <c r="R39" s="17"/>
    </row>
    <row r="40" spans="1:18" ht="12.75">
      <c r="A40" s="34">
        <v>10</v>
      </c>
      <c r="B40" s="35" t="s">
        <v>27</v>
      </c>
      <c r="C40" s="37" t="s">
        <v>157</v>
      </c>
      <c r="D40" s="37" t="s">
        <v>19</v>
      </c>
      <c r="E40" s="37" t="s">
        <v>158</v>
      </c>
      <c r="F40" s="37"/>
      <c r="G40" s="35" t="s">
        <v>16</v>
      </c>
      <c r="H40" s="37">
        <f t="shared" si="7"/>
        <v>0</v>
      </c>
      <c r="I40" s="37">
        <f t="shared" si="8"/>
        <v>100</v>
      </c>
      <c r="J40" s="37"/>
      <c r="K40" s="35"/>
      <c r="L40" s="37">
        <f t="shared" si="9"/>
        <v>0</v>
      </c>
      <c r="M40" s="37">
        <f t="shared" si="10"/>
        <v>0</v>
      </c>
      <c r="N40" s="37" t="e">
        <f t="shared" si="11"/>
        <v>#VALUE!</v>
      </c>
      <c r="O40" s="37">
        <f t="shared" si="12"/>
        <v>0</v>
      </c>
      <c r="P40" s="37">
        <f t="shared" si="13"/>
        <v>100</v>
      </c>
      <c r="Q40" s="39" t="s">
        <v>15</v>
      </c>
      <c r="R40" s="17"/>
    </row>
    <row r="41" spans="1:18" ht="12.75">
      <c r="A41" s="34">
        <v>11</v>
      </c>
      <c r="B41" s="35" t="s">
        <v>27</v>
      </c>
      <c r="C41" s="37" t="s">
        <v>60</v>
      </c>
      <c r="D41" s="37" t="s">
        <v>24</v>
      </c>
      <c r="E41" s="37" t="s">
        <v>159</v>
      </c>
      <c r="F41" s="37"/>
      <c r="G41" s="35" t="s">
        <v>16</v>
      </c>
      <c r="H41" s="37">
        <f t="shared" si="7"/>
        <v>0</v>
      </c>
      <c r="I41" s="37">
        <f t="shared" si="8"/>
        <v>100</v>
      </c>
      <c r="J41" s="37"/>
      <c r="K41" s="35"/>
      <c r="L41" s="37">
        <f t="shared" si="9"/>
        <v>0</v>
      </c>
      <c r="M41" s="37">
        <f t="shared" si="10"/>
        <v>0</v>
      </c>
      <c r="N41" s="37" t="e">
        <f t="shared" si="11"/>
        <v>#VALUE!</v>
      </c>
      <c r="O41" s="37">
        <f t="shared" si="12"/>
        <v>0</v>
      </c>
      <c r="P41" s="37">
        <f t="shared" si="13"/>
        <v>100</v>
      </c>
      <c r="Q41" s="39" t="s">
        <v>15</v>
      </c>
      <c r="R41" s="17"/>
    </row>
  </sheetData>
  <mergeCells count="2">
    <mergeCell ref="A1:Q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24"/>
  <sheetViews>
    <sheetView workbookViewId="0" topLeftCell="A1">
      <selection activeCell="I19" sqref="I19"/>
    </sheetView>
  </sheetViews>
  <sheetFormatPr defaultColWidth="9.00390625" defaultRowHeight="12.75"/>
  <cols>
    <col min="1" max="1" width="4.625" style="0" customWidth="1"/>
    <col min="2" max="2" width="3.25390625" style="0" customWidth="1"/>
    <col min="3" max="3" width="21.125" style="0" customWidth="1"/>
    <col min="4" max="4" width="13.875" style="0" customWidth="1"/>
    <col min="5" max="5" width="26.25390625" style="0" customWidth="1"/>
    <col min="6" max="6" width="9.75390625" style="0" customWidth="1"/>
    <col min="7" max="7" width="8.25390625" style="0" customWidth="1"/>
    <col min="9" max="9" width="8.875" style="0" customWidth="1"/>
    <col min="10" max="14" width="0" style="0" hidden="1" customWidth="1"/>
    <col min="15" max="15" width="9.875" style="0" customWidth="1"/>
    <col min="16" max="16" width="9.25390625" style="0" customWidth="1"/>
    <col min="17" max="17" width="5.625" style="0" customWidth="1"/>
  </cols>
  <sheetData>
    <row r="1" spans="1:17" ht="18">
      <c r="A1" s="44" t="s">
        <v>123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.75">
      <c r="A2" s="45" t="s">
        <v>0</v>
      </c>
      <c r="B2" s="45"/>
      <c r="C2" s="18" t="s">
        <v>124</v>
      </c>
      <c r="D2" s="19"/>
      <c r="E2" s="20" t="s">
        <v>73</v>
      </c>
      <c r="F2" s="40" t="s">
        <v>14</v>
      </c>
      <c r="G2" s="22">
        <v>100</v>
      </c>
      <c r="H2" s="40" t="s">
        <v>1</v>
      </c>
      <c r="I2" s="23">
        <v>50</v>
      </c>
      <c r="J2" s="40" t="s">
        <v>14</v>
      </c>
      <c r="K2" s="22"/>
      <c r="L2" s="40" t="s">
        <v>1</v>
      </c>
      <c r="M2" s="23"/>
      <c r="N2" s="23"/>
      <c r="O2" s="24"/>
      <c r="P2" s="19"/>
      <c r="Q2" s="25"/>
    </row>
    <row r="3" spans="1:17" ht="72">
      <c r="A3" s="27" t="s">
        <v>12</v>
      </c>
      <c r="B3" s="28" t="s">
        <v>17</v>
      </c>
      <c r="C3" s="24" t="s">
        <v>2</v>
      </c>
      <c r="D3" s="29" t="s">
        <v>13</v>
      </c>
      <c r="E3" s="24" t="s">
        <v>3</v>
      </c>
      <c r="F3" s="30" t="s">
        <v>4</v>
      </c>
      <c r="G3" s="31" t="s">
        <v>5</v>
      </c>
      <c r="H3" s="30" t="s">
        <v>6</v>
      </c>
      <c r="I3" s="30" t="s">
        <v>7</v>
      </c>
      <c r="J3" s="30" t="s">
        <v>4</v>
      </c>
      <c r="K3" s="31" t="s">
        <v>5</v>
      </c>
      <c r="L3" s="30" t="s">
        <v>6</v>
      </c>
      <c r="M3" s="30" t="s">
        <v>7</v>
      </c>
      <c r="N3" s="30" t="s">
        <v>10</v>
      </c>
      <c r="O3" s="32" t="s">
        <v>11</v>
      </c>
      <c r="P3" s="33" t="s">
        <v>8</v>
      </c>
      <c r="Q3" s="27" t="s">
        <v>9</v>
      </c>
    </row>
    <row r="4" spans="1:17" ht="15.75">
      <c r="A4" s="34"/>
      <c r="B4" s="35"/>
      <c r="C4" s="36" t="s">
        <v>21</v>
      </c>
      <c r="D4" s="37"/>
      <c r="E4" s="38" t="s">
        <v>116</v>
      </c>
      <c r="F4" s="37"/>
      <c r="G4" s="35"/>
      <c r="H4" s="37"/>
      <c r="I4" s="37"/>
      <c r="J4" s="37"/>
      <c r="K4" s="35"/>
      <c r="L4" s="37"/>
      <c r="M4" s="37"/>
      <c r="N4" s="37"/>
      <c r="O4" s="37"/>
      <c r="P4" s="37"/>
      <c r="Q4" s="39"/>
    </row>
    <row r="5" spans="1:17" ht="12.75">
      <c r="A5" s="34">
        <v>5</v>
      </c>
      <c r="B5" s="35" t="s">
        <v>18</v>
      </c>
      <c r="C5" s="37" t="s">
        <v>68</v>
      </c>
      <c r="D5" s="37" t="s">
        <v>75</v>
      </c>
      <c r="E5" s="37" t="s">
        <v>70</v>
      </c>
      <c r="F5" s="37">
        <v>46.5</v>
      </c>
      <c r="G5" s="35">
        <v>5</v>
      </c>
      <c r="H5" s="37">
        <f>IF((F5-$I$2)&gt;0,F5-$I$2,0)</f>
        <v>0</v>
      </c>
      <c r="I5" s="37">
        <f>IF(OR(G5="снят",F5&gt;$G$2),100,IF(G5="н/я",150,SUM(H5,G5)))</f>
        <v>5</v>
      </c>
      <c r="J5" s="37"/>
      <c r="K5" s="35"/>
      <c r="L5" s="37">
        <f>IF((J5-$M$2)&gt;0,J5-$M$2,0)</f>
        <v>0</v>
      </c>
      <c r="M5" s="37">
        <f>IF(OR(K5="снят",J5&gt;$K$2),100,IF(K5="н/я",150,SUM(L5,K5)))</f>
        <v>0</v>
      </c>
      <c r="N5" s="37">
        <f>(G5+K5)</f>
        <v>5</v>
      </c>
      <c r="O5" s="37">
        <f>(F5+J5)</f>
        <v>46.5</v>
      </c>
      <c r="P5" s="37">
        <f>IF(C5&lt;&gt;0,IF(I5+M5&lt;&gt;200,I5+M5,200),301)</f>
        <v>5</v>
      </c>
      <c r="Q5" s="39">
        <v>1</v>
      </c>
    </row>
    <row r="6" spans="1:17" ht="12.75">
      <c r="A6" s="34">
        <v>3</v>
      </c>
      <c r="B6" s="35"/>
      <c r="C6" s="37" t="s">
        <v>100</v>
      </c>
      <c r="D6" s="37" t="s">
        <v>19</v>
      </c>
      <c r="E6" s="37" t="s">
        <v>99</v>
      </c>
      <c r="F6" s="37">
        <v>51.8</v>
      </c>
      <c r="G6" s="35">
        <v>5</v>
      </c>
      <c r="H6" s="37">
        <f aca="true" t="shared" si="0" ref="H6:H11">IF((F6-$I$2)&gt;0,F6-$I$2,0)</f>
        <v>1.7999999999999972</v>
      </c>
      <c r="I6" s="37">
        <f aca="true" t="shared" si="1" ref="I6:I11">IF(OR(G6="снят",F6&gt;$G$2),100,IF(G6="н/я",150,SUM(H6,G6)))</f>
        <v>6.799999999999997</v>
      </c>
      <c r="J6" s="37"/>
      <c r="K6" s="35"/>
      <c r="L6" s="37">
        <f aca="true" t="shared" si="2" ref="L6:L11">IF((J6-$M$2)&gt;0,J6-$M$2,0)</f>
        <v>0</v>
      </c>
      <c r="M6" s="37">
        <f aca="true" t="shared" si="3" ref="M6:M11">IF(OR(K6="снят",J6&gt;$K$2),100,IF(K6="н/я",150,SUM(L6,K6)))</f>
        <v>0</v>
      </c>
      <c r="N6" s="37">
        <f aca="true" t="shared" si="4" ref="N6:N11">(G6+K6)</f>
        <v>5</v>
      </c>
      <c r="O6" s="37">
        <f aca="true" t="shared" si="5" ref="O6:O11">(F6+J6)</f>
        <v>51.8</v>
      </c>
      <c r="P6" s="37">
        <f aca="true" t="shared" si="6" ref="P6:P11">IF(C6&lt;&gt;0,IF(I6+M6&lt;&gt;200,I6+M6,200),301)</f>
        <v>6.799999999999997</v>
      </c>
      <c r="Q6" s="39">
        <v>2</v>
      </c>
    </row>
    <row r="7" spans="1:17" ht="12.75">
      <c r="A7" s="34">
        <v>6</v>
      </c>
      <c r="B7" s="35" t="s">
        <v>18</v>
      </c>
      <c r="C7" s="37" t="s">
        <v>42</v>
      </c>
      <c r="D7" s="37" t="s">
        <v>24</v>
      </c>
      <c r="E7" s="37" t="s">
        <v>80</v>
      </c>
      <c r="F7" s="37">
        <v>40.5</v>
      </c>
      <c r="G7" s="35">
        <v>10</v>
      </c>
      <c r="H7" s="37">
        <f t="shared" si="0"/>
        <v>0</v>
      </c>
      <c r="I7" s="37">
        <f t="shared" si="1"/>
        <v>10</v>
      </c>
      <c r="J7" s="37"/>
      <c r="K7" s="35"/>
      <c r="L7" s="37">
        <f t="shared" si="2"/>
        <v>0</v>
      </c>
      <c r="M7" s="37">
        <f t="shared" si="3"/>
        <v>0</v>
      </c>
      <c r="N7" s="37">
        <f t="shared" si="4"/>
        <v>10</v>
      </c>
      <c r="O7" s="37">
        <f t="shared" si="5"/>
        <v>40.5</v>
      </c>
      <c r="P7" s="37">
        <f t="shared" si="6"/>
        <v>10</v>
      </c>
      <c r="Q7" s="39">
        <v>3</v>
      </c>
    </row>
    <row r="8" spans="1:17" ht="12.75">
      <c r="A8" s="34">
        <v>2</v>
      </c>
      <c r="B8" s="35" t="s">
        <v>18</v>
      </c>
      <c r="C8" s="37" t="s">
        <v>126</v>
      </c>
      <c r="D8" s="37" t="s">
        <v>56</v>
      </c>
      <c r="E8" s="37" t="s">
        <v>161</v>
      </c>
      <c r="F8" s="37">
        <v>59.8</v>
      </c>
      <c r="G8" s="35">
        <v>10</v>
      </c>
      <c r="H8" s="37">
        <f t="shared" si="0"/>
        <v>9.799999999999997</v>
      </c>
      <c r="I8" s="37">
        <f t="shared" si="1"/>
        <v>19.799999999999997</v>
      </c>
      <c r="J8" s="37"/>
      <c r="K8" s="35"/>
      <c r="L8" s="37">
        <f t="shared" si="2"/>
        <v>0</v>
      </c>
      <c r="M8" s="37">
        <f t="shared" si="3"/>
        <v>0</v>
      </c>
      <c r="N8" s="37">
        <f t="shared" si="4"/>
        <v>10</v>
      </c>
      <c r="O8" s="37">
        <f t="shared" si="5"/>
        <v>59.8</v>
      </c>
      <c r="P8" s="37">
        <f t="shared" si="6"/>
        <v>19.799999999999997</v>
      </c>
      <c r="Q8" s="39">
        <v>4</v>
      </c>
    </row>
    <row r="9" spans="1:17" ht="12.75">
      <c r="A9" s="34">
        <v>1</v>
      </c>
      <c r="B9" s="35" t="s">
        <v>18</v>
      </c>
      <c r="C9" s="37" t="s">
        <v>42</v>
      </c>
      <c r="D9" s="37" t="s">
        <v>24</v>
      </c>
      <c r="E9" s="37" t="s">
        <v>148</v>
      </c>
      <c r="F9" s="37"/>
      <c r="G9" s="35" t="s">
        <v>16</v>
      </c>
      <c r="H9" s="37">
        <f t="shared" si="0"/>
        <v>0</v>
      </c>
      <c r="I9" s="37">
        <f t="shared" si="1"/>
        <v>100</v>
      </c>
      <c r="J9" s="37"/>
      <c r="K9" s="35"/>
      <c r="L9" s="37">
        <f t="shared" si="2"/>
        <v>0</v>
      </c>
      <c r="M9" s="37">
        <f t="shared" si="3"/>
        <v>0</v>
      </c>
      <c r="N9" s="37" t="e">
        <f t="shared" si="4"/>
        <v>#VALUE!</v>
      </c>
      <c r="O9" s="37">
        <f t="shared" si="5"/>
        <v>0</v>
      </c>
      <c r="P9" s="37">
        <f t="shared" si="6"/>
        <v>100</v>
      </c>
      <c r="Q9" s="39" t="s">
        <v>15</v>
      </c>
    </row>
    <row r="10" spans="1:17" ht="12.75">
      <c r="A10" s="34">
        <v>4</v>
      </c>
      <c r="B10" s="35" t="s">
        <v>18</v>
      </c>
      <c r="C10" s="37" t="s">
        <v>143</v>
      </c>
      <c r="D10" s="37" t="s">
        <v>144</v>
      </c>
      <c r="E10" s="37" t="s">
        <v>145</v>
      </c>
      <c r="F10" s="37"/>
      <c r="G10" s="35" t="s">
        <v>16</v>
      </c>
      <c r="H10" s="37">
        <f t="shared" si="0"/>
        <v>0</v>
      </c>
      <c r="I10" s="37">
        <f t="shared" si="1"/>
        <v>100</v>
      </c>
      <c r="J10" s="37"/>
      <c r="K10" s="35"/>
      <c r="L10" s="37">
        <f t="shared" si="2"/>
        <v>0</v>
      </c>
      <c r="M10" s="37">
        <f t="shared" si="3"/>
        <v>0</v>
      </c>
      <c r="N10" s="37" t="e">
        <f t="shared" si="4"/>
        <v>#VALUE!</v>
      </c>
      <c r="O10" s="37">
        <f t="shared" si="5"/>
        <v>0</v>
      </c>
      <c r="P10" s="37">
        <f t="shared" si="6"/>
        <v>100</v>
      </c>
      <c r="Q10" s="39" t="s">
        <v>15</v>
      </c>
    </row>
    <row r="11" spans="1:17" ht="12.75">
      <c r="A11" s="34">
        <v>7</v>
      </c>
      <c r="B11" s="35" t="s">
        <v>18</v>
      </c>
      <c r="C11" s="37" t="s">
        <v>36</v>
      </c>
      <c r="D11" s="37" t="s">
        <v>24</v>
      </c>
      <c r="E11" s="37" t="s">
        <v>48</v>
      </c>
      <c r="F11" s="37"/>
      <c r="G11" s="35" t="s">
        <v>16</v>
      </c>
      <c r="H11" s="37">
        <f t="shared" si="0"/>
        <v>0</v>
      </c>
      <c r="I11" s="37">
        <f t="shared" si="1"/>
        <v>100</v>
      </c>
      <c r="J11" s="37"/>
      <c r="K11" s="35"/>
      <c r="L11" s="37">
        <f t="shared" si="2"/>
        <v>0</v>
      </c>
      <c r="M11" s="37">
        <f t="shared" si="3"/>
        <v>0</v>
      </c>
      <c r="N11" s="37" t="e">
        <f t="shared" si="4"/>
        <v>#VALUE!</v>
      </c>
      <c r="O11" s="37">
        <f t="shared" si="5"/>
        <v>0</v>
      </c>
      <c r="P11" s="37">
        <f t="shared" si="6"/>
        <v>100</v>
      </c>
      <c r="Q11" s="39" t="s">
        <v>15</v>
      </c>
    </row>
    <row r="12" spans="1:17" ht="15.75">
      <c r="A12" s="34"/>
      <c r="B12" s="35"/>
      <c r="C12" s="36" t="s">
        <v>32</v>
      </c>
      <c r="D12" s="37"/>
      <c r="E12" s="38" t="s">
        <v>114</v>
      </c>
      <c r="F12" s="37"/>
      <c r="G12" s="35"/>
      <c r="H12" s="37"/>
      <c r="I12" s="37"/>
      <c r="J12" s="37"/>
      <c r="K12" s="35"/>
      <c r="L12" s="37"/>
      <c r="M12" s="37"/>
      <c r="N12" s="37"/>
      <c r="O12" s="37"/>
      <c r="P12" s="37"/>
      <c r="Q12" s="39"/>
    </row>
    <row r="13" spans="1:17" ht="12.75">
      <c r="A13" s="34">
        <v>11</v>
      </c>
      <c r="B13" s="35" t="s">
        <v>27</v>
      </c>
      <c r="C13" s="37" t="s">
        <v>81</v>
      </c>
      <c r="D13" s="37" t="s">
        <v>24</v>
      </c>
      <c r="E13" s="37" t="s">
        <v>115</v>
      </c>
      <c r="F13" s="37">
        <v>40.4</v>
      </c>
      <c r="G13" s="35">
        <v>0</v>
      </c>
      <c r="H13" s="37">
        <f aca="true" t="shared" si="7" ref="H13:H24">IF((F13-$I$2)&gt;0,F13-$I$2,0)</f>
        <v>0</v>
      </c>
      <c r="I13" s="37">
        <f aca="true" t="shared" si="8" ref="I13:I24">IF(OR(G13="снят",F13&gt;$G$2),100,IF(G13="н/я",150,SUM(H13,G13)))</f>
        <v>0</v>
      </c>
      <c r="J13" s="37"/>
      <c r="K13" s="35"/>
      <c r="L13" s="37">
        <f aca="true" t="shared" si="9" ref="L13:L24">IF((J13-$M$2)&gt;0,J13-$M$2,0)</f>
        <v>0</v>
      </c>
      <c r="M13" s="37">
        <f aca="true" t="shared" si="10" ref="M13:M24">IF(OR(K13="снят",J13&gt;$K$2),100,IF(K13="н/я",150,SUM(L13,K13)))</f>
        <v>0</v>
      </c>
      <c r="N13" s="37">
        <f aca="true" t="shared" si="11" ref="N13:N24">(G13+K13)</f>
        <v>0</v>
      </c>
      <c r="O13" s="37">
        <f aca="true" t="shared" si="12" ref="O13:O24">(F13+J13)</f>
        <v>40.4</v>
      </c>
      <c r="P13" s="37">
        <f aca="true" t="shared" si="13" ref="P13:P24">IF(C13&lt;&gt;0,IF(I13+M13&lt;&gt;200,I13+M13,200),301)</f>
        <v>0</v>
      </c>
      <c r="Q13" s="39">
        <v>1</v>
      </c>
    </row>
    <row r="14" spans="1:17" ht="12.75">
      <c r="A14" s="34">
        <v>10</v>
      </c>
      <c r="B14" s="35" t="s">
        <v>27</v>
      </c>
      <c r="C14" s="37" t="s">
        <v>162</v>
      </c>
      <c r="D14" s="37" t="s">
        <v>56</v>
      </c>
      <c r="E14" s="37" t="s">
        <v>163</v>
      </c>
      <c r="F14" s="37">
        <v>43.7</v>
      </c>
      <c r="G14" s="35">
        <v>0</v>
      </c>
      <c r="H14" s="37">
        <f t="shared" si="7"/>
        <v>0</v>
      </c>
      <c r="I14" s="37">
        <f t="shared" si="8"/>
        <v>0</v>
      </c>
      <c r="J14" s="37"/>
      <c r="K14" s="35"/>
      <c r="L14" s="37">
        <f t="shared" si="9"/>
        <v>0</v>
      </c>
      <c r="M14" s="37">
        <f t="shared" si="10"/>
        <v>0</v>
      </c>
      <c r="N14" s="37">
        <f t="shared" si="11"/>
        <v>0</v>
      </c>
      <c r="O14" s="37">
        <f t="shared" si="12"/>
        <v>43.7</v>
      </c>
      <c r="P14" s="37">
        <f t="shared" si="13"/>
        <v>0</v>
      </c>
      <c r="Q14" s="39">
        <v>2</v>
      </c>
    </row>
    <row r="15" spans="1:17" ht="12.75">
      <c r="A15" s="34">
        <v>8</v>
      </c>
      <c r="B15" s="35" t="s">
        <v>27</v>
      </c>
      <c r="C15" s="37" t="s">
        <v>57</v>
      </c>
      <c r="D15" s="37" t="s">
        <v>19</v>
      </c>
      <c r="E15" s="37" t="s">
        <v>59</v>
      </c>
      <c r="F15" s="37">
        <v>48</v>
      </c>
      <c r="G15" s="35">
        <v>0</v>
      </c>
      <c r="H15" s="37">
        <f t="shared" si="7"/>
        <v>0</v>
      </c>
      <c r="I15" s="37">
        <f t="shared" si="8"/>
        <v>0</v>
      </c>
      <c r="J15" s="37"/>
      <c r="K15" s="35"/>
      <c r="L15" s="37">
        <f t="shared" si="9"/>
        <v>0</v>
      </c>
      <c r="M15" s="37">
        <f t="shared" si="10"/>
        <v>0</v>
      </c>
      <c r="N15" s="37">
        <f t="shared" si="11"/>
        <v>0</v>
      </c>
      <c r="O15" s="37">
        <f t="shared" si="12"/>
        <v>48</v>
      </c>
      <c r="P15" s="37">
        <f t="shared" si="13"/>
        <v>0</v>
      </c>
      <c r="Q15" s="39">
        <v>3</v>
      </c>
    </row>
    <row r="16" spans="1:17" ht="12.75">
      <c r="A16" s="34">
        <v>5</v>
      </c>
      <c r="B16" s="35" t="s">
        <v>26</v>
      </c>
      <c r="C16" s="37" t="s">
        <v>28</v>
      </c>
      <c r="D16" s="37" t="s">
        <v>24</v>
      </c>
      <c r="E16" s="37" t="s">
        <v>52</v>
      </c>
      <c r="F16" s="37">
        <v>36.2</v>
      </c>
      <c r="G16" s="35">
        <v>5</v>
      </c>
      <c r="H16" s="37">
        <f t="shared" si="7"/>
        <v>0</v>
      </c>
      <c r="I16" s="37">
        <f t="shared" si="8"/>
        <v>5</v>
      </c>
      <c r="J16" s="37"/>
      <c r="K16" s="35"/>
      <c r="L16" s="37">
        <f t="shared" si="9"/>
        <v>0</v>
      </c>
      <c r="M16" s="37">
        <f t="shared" si="10"/>
        <v>0</v>
      </c>
      <c r="N16" s="37">
        <f t="shared" si="11"/>
        <v>5</v>
      </c>
      <c r="O16" s="37">
        <f t="shared" si="12"/>
        <v>36.2</v>
      </c>
      <c r="P16" s="37">
        <f t="shared" si="13"/>
        <v>5</v>
      </c>
      <c r="Q16" s="39">
        <v>4</v>
      </c>
    </row>
    <row r="17" spans="1:17" ht="12.75">
      <c r="A17" s="34">
        <v>12</v>
      </c>
      <c r="B17" s="35" t="s">
        <v>27</v>
      </c>
      <c r="C17" s="37" t="s">
        <v>78</v>
      </c>
      <c r="D17" s="37" t="s">
        <v>22</v>
      </c>
      <c r="E17" s="37" t="s">
        <v>79</v>
      </c>
      <c r="F17" s="37">
        <v>43.2</v>
      </c>
      <c r="G17" s="35">
        <v>5</v>
      </c>
      <c r="H17" s="37">
        <f t="shared" si="7"/>
        <v>0</v>
      </c>
      <c r="I17" s="37">
        <f t="shared" si="8"/>
        <v>5</v>
      </c>
      <c r="J17" s="37"/>
      <c r="K17" s="35"/>
      <c r="L17" s="37">
        <f t="shared" si="9"/>
        <v>0</v>
      </c>
      <c r="M17" s="37">
        <f t="shared" si="10"/>
        <v>0</v>
      </c>
      <c r="N17" s="37">
        <f t="shared" si="11"/>
        <v>5</v>
      </c>
      <c r="O17" s="37">
        <f t="shared" si="12"/>
        <v>43.2</v>
      </c>
      <c r="P17" s="37">
        <f t="shared" si="13"/>
        <v>5</v>
      </c>
      <c r="Q17" s="39">
        <v>5</v>
      </c>
    </row>
    <row r="18" spans="1:17" ht="12.75">
      <c r="A18" s="34">
        <v>2</v>
      </c>
      <c r="B18" s="35" t="s">
        <v>26</v>
      </c>
      <c r="C18" s="37" t="s">
        <v>149</v>
      </c>
      <c r="D18" s="37" t="s">
        <v>19</v>
      </c>
      <c r="E18" s="37" t="s">
        <v>150</v>
      </c>
      <c r="F18" s="37">
        <v>51.3</v>
      </c>
      <c r="G18" s="35">
        <v>5</v>
      </c>
      <c r="H18" s="37">
        <f t="shared" si="7"/>
        <v>1.2999999999999972</v>
      </c>
      <c r="I18" s="37">
        <f t="shared" si="8"/>
        <v>6.299999999999997</v>
      </c>
      <c r="J18" s="37"/>
      <c r="K18" s="35"/>
      <c r="L18" s="37">
        <f t="shared" si="9"/>
        <v>0</v>
      </c>
      <c r="M18" s="37">
        <f t="shared" si="10"/>
        <v>0</v>
      </c>
      <c r="N18" s="37">
        <f t="shared" si="11"/>
        <v>5</v>
      </c>
      <c r="O18" s="37">
        <f t="shared" si="12"/>
        <v>51.3</v>
      </c>
      <c r="P18" s="37">
        <f t="shared" si="13"/>
        <v>6.299999999999997</v>
      </c>
      <c r="Q18" s="39">
        <v>6</v>
      </c>
    </row>
    <row r="19" spans="1:17" ht="12.75">
      <c r="A19" s="34">
        <v>7</v>
      </c>
      <c r="B19" s="35" t="s">
        <v>27</v>
      </c>
      <c r="C19" s="37" t="s">
        <v>44</v>
      </c>
      <c r="D19" s="37" t="s">
        <v>22</v>
      </c>
      <c r="E19" s="37" t="s">
        <v>31</v>
      </c>
      <c r="F19" s="37">
        <v>58.9</v>
      </c>
      <c r="G19" s="35">
        <v>0</v>
      </c>
      <c r="H19" s="37">
        <f t="shared" si="7"/>
        <v>8.899999999999999</v>
      </c>
      <c r="I19" s="37">
        <f t="shared" si="8"/>
        <v>8.899999999999999</v>
      </c>
      <c r="J19" s="37"/>
      <c r="K19" s="35"/>
      <c r="L19" s="37">
        <f t="shared" si="9"/>
        <v>0</v>
      </c>
      <c r="M19" s="37">
        <f t="shared" si="10"/>
        <v>0</v>
      </c>
      <c r="N19" s="37">
        <f t="shared" si="11"/>
        <v>0</v>
      </c>
      <c r="O19" s="37">
        <f t="shared" si="12"/>
        <v>58.9</v>
      </c>
      <c r="P19" s="37">
        <f t="shared" si="13"/>
        <v>8.899999999999999</v>
      </c>
      <c r="Q19" s="39">
        <v>7</v>
      </c>
    </row>
    <row r="20" spans="1:17" ht="12.75">
      <c r="A20" s="34">
        <v>9</v>
      </c>
      <c r="B20" s="35" t="s">
        <v>27</v>
      </c>
      <c r="C20" s="37" t="s">
        <v>40</v>
      </c>
      <c r="D20" s="37" t="s">
        <v>22</v>
      </c>
      <c r="E20" s="37" t="s">
        <v>76</v>
      </c>
      <c r="F20" s="37">
        <v>38.4</v>
      </c>
      <c r="G20" s="35">
        <v>10</v>
      </c>
      <c r="H20" s="37">
        <f t="shared" si="7"/>
        <v>0</v>
      </c>
      <c r="I20" s="37">
        <f t="shared" si="8"/>
        <v>10</v>
      </c>
      <c r="J20" s="37"/>
      <c r="K20" s="35"/>
      <c r="L20" s="37">
        <f t="shared" si="9"/>
        <v>0</v>
      </c>
      <c r="M20" s="37">
        <f t="shared" si="10"/>
        <v>0</v>
      </c>
      <c r="N20" s="37">
        <f t="shared" si="11"/>
        <v>10</v>
      </c>
      <c r="O20" s="37">
        <f t="shared" si="12"/>
        <v>38.4</v>
      </c>
      <c r="P20" s="37">
        <f t="shared" si="13"/>
        <v>10</v>
      </c>
      <c r="Q20" s="39">
        <v>8</v>
      </c>
    </row>
    <row r="21" spans="1:17" ht="12.75">
      <c r="A21" s="34">
        <v>4</v>
      </c>
      <c r="B21" s="35" t="s">
        <v>26</v>
      </c>
      <c r="C21" s="37" t="s">
        <v>81</v>
      </c>
      <c r="D21" s="37" t="s">
        <v>24</v>
      </c>
      <c r="E21" s="37" t="s">
        <v>82</v>
      </c>
      <c r="F21" s="37">
        <v>49.9</v>
      </c>
      <c r="G21" s="35">
        <v>10</v>
      </c>
      <c r="H21" s="37">
        <f t="shared" si="7"/>
        <v>0</v>
      </c>
      <c r="I21" s="37">
        <f t="shared" si="8"/>
        <v>10</v>
      </c>
      <c r="J21" s="37"/>
      <c r="K21" s="35"/>
      <c r="L21" s="37">
        <f t="shared" si="9"/>
        <v>0</v>
      </c>
      <c r="M21" s="37">
        <f t="shared" si="10"/>
        <v>0</v>
      </c>
      <c r="N21" s="37">
        <f t="shared" si="11"/>
        <v>10</v>
      </c>
      <c r="O21" s="37">
        <f t="shared" si="12"/>
        <v>49.9</v>
      </c>
      <c r="P21" s="37">
        <f t="shared" si="13"/>
        <v>10</v>
      </c>
      <c r="Q21" s="39">
        <v>9</v>
      </c>
    </row>
    <row r="22" spans="1:17" ht="12.75">
      <c r="A22" s="34">
        <v>1</v>
      </c>
      <c r="B22" s="35" t="s">
        <v>26</v>
      </c>
      <c r="C22" s="37" t="s">
        <v>33</v>
      </c>
      <c r="D22" s="37" t="s">
        <v>56</v>
      </c>
      <c r="E22" s="37" t="s">
        <v>77</v>
      </c>
      <c r="F22" s="37">
        <v>50.5</v>
      </c>
      <c r="G22" s="35">
        <v>10</v>
      </c>
      <c r="H22" s="37">
        <f>IF((F22-$I$2)&gt;0,F22-$I$2,0)</f>
        <v>0.5</v>
      </c>
      <c r="I22" s="37">
        <f>IF(OR(G22="снят",F22&gt;$G$2),100,IF(G22="н/я",150,SUM(H22,G22)))</f>
        <v>10.5</v>
      </c>
      <c r="J22" s="37"/>
      <c r="K22" s="35"/>
      <c r="L22" s="37">
        <f>IF((J22-$M$2)&gt;0,J22-$M$2,0)</f>
        <v>0</v>
      </c>
      <c r="M22" s="37">
        <f>IF(OR(K22="снят",J22&gt;$K$2),100,IF(K22="н/я",150,SUM(L22,K22)))</f>
        <v>0</v>
      </c>
      <c r="N22" s="37">
        <f>(G22+K22)</f>
        <v>10</v>
      </c>
      <c r="O22" s="37">
        <f>(F22+J22)</f>
        <v>50.5</v>
      </c>
      <c r="P22" s="37">
        <f>IF(C22&lt;&gt;0,IF(I22+M22&lt;&gt;200,I22+M22,200),301)</f>
        <v>10.5</v>
      </c>
      <c r="Q22" s="39">
        <v>10</v>
      </c>
    </row>
    <row r="23" spans="1:17" ht="12.75">
      <c r="A23" s="34">
        <v>6</v>
      </c>
      <c r="B23" s="35" t="s">
        <v>26</v>
      </c>
      <c r="C23" s="37" t="s">
        <v>63</v>
      </c>
      <c r="D23" s="37" t="s">
        <v>24</v>
      </c>
      <c r="E23" s="37" t="s">
        <v>160</v>
      </c>
      <c r="F23" s="37">
        <v>53.3</v>
      </c>
      <c r="G23" s="35">
        <v>10</v>
      </c>
      <c r="H23" s="37">
        <f t="shared" si="7"/>
        <v>3.299999999999997</v>
      </c>
      <c r="I23" s="37">
        <f t="shared" si="8"/>
        <v>13.299999999999997</v>
      </c>
      <c r="J23" s="37"/>
      <c r="K23" s="35"/>
      <c r="L23" s="37">
        <f t="shared" si="9"/>
        <v>0</v>
      </c>
      <c r="M23" s="37">
        <f t="shared" si="10"/>
        <v>0</v>
      </c>
      <c r="N23" s="37">
        <f t="shared" si="11"/>
        <v>10</v>
      </c>
      <c r="O23" s="37">
        <f t="shared" si="12"/>
        <v>53.3</v>
      </c>
      <c r="P23" s="37">
        <f t="shared" si="13"/>
        <v>13.299999999999997</v>
      </c>
      <c r="Q23" s="39">
        <v>11</v>
      </c>
    </row>
    <row r="24" spans="1:17" ht="12.75">
      <c r="A24" s="34">
        <v>3</v>
      </c>
      <c r="B24" s="35" t="s">
        <v>26</v>
      </c>
      <c r="C24" s="37" t="s">
        <v>45</v>
      </c>
      <c r="D24" s="37" t="s">
        <v>24</v>
      </c>
      <c r="E24" s="37" t="s">
        <v>58</v>
      </c>
      <c r="F24" s="37">
        <v>61</v>
      </c>
      <c r="G24" s="35">
        <v>5</v>
      </c>
      <c r="H24" s="37">
        <f t="shared" si="7"/>
        <v>11</v>
      </c>
      <c r="I24" s="37">
        <f t="shared" si="8"/>
        <v>16</v>
      </c>
      <c r="J24" s="37"/>
      <c r="K24" s="35"/>
      <c r="L24" s="37">
        <f t="shared" si="9"/>
        <v>0</v>
      </c>
      <c r="M24" s="37">
        <f t="shared" si="10"/>
        <v>0</v>
      </c>
      <c r="N24" s="37">
        <f t="shared" si="11"/>
        <v>5</v>
      </c>
      <c r="O24" s="37">
        <f t="shared" si="12"/>
        <v>61</v>
      </c>
      <c r="P24" s="37">
        <f t="shared" si="13"/>
        <v>16</v>
      </c>
      <c r="Q24" s="39">
        <v>12</v>
      </c>
    </row>
  </sheetData>
  <mergeCells count="2">
    <mergeCell ref="A1:Q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56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2.75"/>
  <cols>
    <col min="1" max="1" width="5.125" style="0" customWidth="1"/>
    <col min="2" max="2" width="3.25390625" style="0" customWidth="1"/>
    <col min="3" max="3" width="19.25390625" style="0" customWidth="1"/>
    <col min="4" max="4" width="15.125" style="0" customWidth="1"/>
    <col min="5" max="5" width="27.375" style="0" customWidth="1"/>
    <col min="6" max="6" width="9.75390625" style="0" customWidth="1"/>
    <col min="7" max="7" width="8.25390625" style="0" customWidth="1"/>
    <col min="9" max="9" width="10.00390625" style="0" customWidth="1"/>
    <col min="10" max="14" width="0" style="0" hidden="1" customWidth="1"/>
    <col min="15" max="15" width="10.25390625" style="0" customWidth="1"/>
    <col min="16" max="16" width="9.25390625" style="0" customWidth="1"/>
    <col min="17" max="17" width="7.75390625" style="0" customWidth="1"/>
  </cols>
  <sheetData>
    <row r="1" spans="1:17" ht="18">
      <c r="A1" s="44" t="s">
        <v>123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37"/>
      <c r="O1" s="37"/>
      <c r="P1" s="37"/>
      <c r="Q1" s="39"/>
    </row>
    <row r="2" spans="1:17" ht="15.75">
      <c r="A2" s="45" t="s">
        <v>0</v>
      </c>
      <c r="B2" s="45"/>
      <c r="C2" s="18" t="s">
        <v>124</v>
      </c>
      <c r="D2" s="19" t="s">
        <v>125</v>
      </c>
      <c r="E2" s="20" t="s">
        <v>74</v>
      </c>
      <c r="F2" s="40" t="s">
        <v>14</v>
      </c>
      <c r="G2" s="22">
        <v>60</v>
      </c>
      <c r="H2" s="40" t="s">
        <v>1</v>
      </c>
      <c r="I2" s="23">
        <v>40</v>
      </c>
      <c r="J2" s="40" t="s">
        <v>14</v>
      </c>
      <c r="K2" s="22"/>
      <c r="L2" s="40" t="s">
        <v>1</v>
      </c>
      <c r="M2" s="23"/>
      <c r="N2" s="23"/>
      <c r="O2" s="24"/>
      <c r="P2" s="19"/>
      <c r="Q2" s="25"/>
    </row>
    <row r="3" spans="1:17" ht="72">
      <c r="A3" s="27" t="s">
        <v>12</v>
      </c>
      <c r="B3" s="28" t="s">
        <v>17</v>
      </c>
      <c r="C3" s="24" t="s">
        <v>2</v>
      </c>
      <c r="D3" s="29" t="s">
        <v>13</v>
      </c>
      <c r="E3" s="24" t="s">
        <v>3</v>
      </c>
      <c r="F3" s="30" t="s">
        <v>4</v>
      </c>
      <c r="G3" s="31" t="s">
        <v>5</v>
      </c>
      <c r="H3" s="30" t="s">
        <v>6</v>
      </c>
      <c r="I3" s="30" t="s">
        <v>7</v>
      </c>
      <c r="J3" s="30" t="s">
        <v>4</v>
      </c>
      <c r="K3" s="31" t="s">
        <v>5</v>
      </c>
      <c r="L3" s="30" t="s">
        <v>6</v>
      </c>
      <c r="M3" s="30" t="s">
        <v>7</v>
      </c>
      <c r="N3" s="30" t="s">
        <v>10</v>
      </c>
      <c r="O3" s="32" t="s">
        <v>11</v>
      </c>
      <c r="P3" s="33" t="s">
        <v>8</v>
      </c>
      <c r="Q3" s="27" t="s">
        <v>9</v>
      </c>
    </row>
    <row r="4" spans="1:17" ht="12.75">
      <c r="A4" s="34">
        <v>25</v>
      </c>
      <c r="B4" s="35" t="s">
        <v>27</v>
      </c>
      <c r="C4" s="37" t="s">
        <v>29</v>
      </c>
      <c r="D4" s="37" t="s">
        <v>24</v>
      </c>
      <c r="E4" s="37" t="s">
        <v>38</v>
      </c>
      <c r="F4" s="37">
        <v>35.1</v>
      </c>
      <c r="G4" s="35">
        <v>0</v>
      </c>
      <c r="H4" s="37">
        <f aca="true" t="shared" si="0" ref="H4:H27">IF((F4-$I$2)&gt;0,F4-$I$2,0)</f>
        <v>0</v>
      </c>
      <c r="I4" s="37">
        <f aca="true" t="shared" si="1" ref="I4:I27">IF(OR(G4="снят",F4&gt;$G$2),100,IF(G4="н/я",150,SUM(H4,G4)))</f>
        <v>0</v>
      </c>
      <c r="J4" s="37"/>
      <c r="K4" s="35"/>
      <c r="L4" s="37"/>
      <c r="M4" s="37"/>
      <c r="N4" s="37">
        <f aca="true" t="shared" si="2" ref="N4:N27">(G5+K4)</f>
        <v>0</v>
      </c>
      <c r="O4" s="37">
        <f aca="true" t="shared" si="3" ref="O4:O27">(F4+J4)</f>
        <v>35.1</v>
      </c>
      <c r="P4" s="37">
        <f aca="true" t="shared" si="4" ref="P4:P27">IF(C4&lt;&gt;0,IF(I4+M4&lt;&gt;200,I4+M4,200),301)</f>
        <v>0</v>
      </c>
      <c r="Q4" s="39">
        <v>1</v>
      </c>
    </row>
    <row r="5" spans="1:17" ht="12.75">
      <c r="A5" s="34">
        <v>17</v>
      </c>
      <c r="B5" s="35" t="s">
        <v>26</v>
      </c>
      <c r="C5" s="37" t="s">
        <v>53</v>
      </c>
      <c r="D5" s="37" t="s">
        <v>24</v>
      </c>
      <c r="E5" s="37" t="s">
        <v>37</v>
      </c>
      <c r="F5" s="37">
        <v>35.2</v>
      </c>
      <c r="G5" s="35">
        <v>0</v>
      </c>
      <c r="H5" s="37">
        <f t="shared" si="0"/>
        <v>0</v>
      </c>
      <c r="I5" s="37">
        <f t="shared" si="1"/>
        <v>0</v>
      </c>
      <c r="J5" s="37"/>
      <c r="K5" s="35"/>
      <c r="L5" s="37"/>
      <c r="M5" s="37"/>
      <c r="N5" s="37">
        <f t="shared" si="2"/>
        <v>0</v>
      </c>
      <c r="O5" s="37">
        <f t="shared" si="3"/>
        <v>35.2</v>
      </c>
      <c r="P5" s="37">
        <f t="shared" si="4"/>
        <v>0</v>
      </c>
      <c r="Q5" s="39">
        <v>2</v>
      </c>
    </row>
    <row r="6" spans="1:17" ht="12.75">
      <c r="A6" s="34">
        <v>12</v>
      </c>
      <c r="B6" s="35" t="s">
        <v>18</v>
      </c>
      <c r="C6" s="37" t="s">
        <v>29</v>
      </c>
      <c r="D6" s="37" t="s">
        <v>24</v>
      </c>
      <c r="E6" s="37" t="s">
        <v>34</v>
      </c>
      <c r="F6" s="37">
        <v>36</v>
      </c>
      <c r="G6" s="35">
        <v>0</v>
      </c>
      <c r="H6" s="37">
        <f t="shared" si="0"/>
        <v>0</v>
      </c>
      <c r="I6" s="37">
        <f t="shared" si="1"/>
        <v>0</v>
      </c>
      <c r="J6" s="37"/>
      <c r="K6" s="35"/>
      <c r="L6" s="37"/>
      <c r="M6" s="37"/>
      <c r="N6" s="37">
        <f t="shared" si="2"/>
        <v>0</v>
      </c>
      <c r="O6" s="37">
        <f t="shared" si="3"/>
        <v>36</v>
      </c>
      <c r="P6" s="37">
        <f t="shared" si="4"/>
        <v>0</v>
      </c>
      <c r="Q6" s="39">
        <v>3</v>
      </c>
    </row>
    <row r="7" spans="1:17" ht="12.75">
      <c r="A7" s="34">
        <v>15</v>
      </c>
      <c r="B7" s="35" t="s">
        <v>26</v>
      </c>
      <c r="C7" s="37" t="s">
        <v>28</v>
      </c>
      <c r="D7" s="37" t="s">
        <v>24</v>
      </c>
      <c r="E7" s="37" t="s">
        <v>52</v>
      </c>
      <c r="F7" s="37">
        <v>41.6</v>
      </c>
      <c r="G7" s="35">
        <v>0</v>
      </c>
      <c r="H7" s="37">
        <f t="shared" si="0"/>
        <v>1.6000000000000014</v>
      </c>
      <c r="I7" s="37">
        <f t="shared" si="1"/>
        <v>1.6000000000000014</v>
      </c>
      <c r="J7" s="37"/>
      <c r="K7" s="35"/>
      <c r="L7" s="37"/>
      <c r="M7" s="37"/>
      <c r="N7" s="37">
        <f t="shared" si="2"/>
        <v>0</v>
      </c>
      <c r="O7" s="37">
        <f t="shared" si="3"/>
        <v>41.6</v>
      </c>
      <c r="P7" s="37">
        <f t="shared" si="4"/>
        <v>1.6000000000000014</v>
      </c>
      <c r="Q7" s="39">
        <v>4</v>
      </c>
    </row>
    <row r="8" spans="1:17" ht="12.75">
      <c r="A8" s="34">
        <v>11</v>
      </c>
      <c r="B8" s="35" t="s">
        <v>18</v>
      </c>
      <c r="C8" s="37" t="s">
        <v>45</v>
      </c>
      <c r="D8" s="37" t="s">
        <v>24</v>
      </c>
      <c r="E8" s="37" t="s">
        <v>46</v>
      </c>
      <c r="F8" s="37">
        <v>42.6</v>
      </c>
      <c r="G8" s="35">
        <v>0</v>
      </c>
      <c r="H8" s="37">
        <f t="shared" si="0"/>
        <v>2.6000000000000014</v>
      </c>
      <c r="I8" s="37">
        <f t="shared" si="1"/>
        <v>2.6000000000000014</v>
      </c>
      <c r="J8" s="37"/>
      <c r="K8" s="35"/>
      <c r="L8" s="37"/>
      <c r="M8" s="37"/>
      <c r="N8" s="37">
        <f t="shared" si="2"/>
        <v>5</v>
      </c>
      <c r="O8" s="37">
        <f t="shared" si="3"/>
        <v>42.6</v>
      </c>
      <c r="P8" s="37">
        <f t="shared" si="4"/>
        <v>2.6000000000000014</v>
      </c>
      <c r="Q8" s="39">
        <v>5</v>
      </c>
    </row>
    <row r="9" spans="1:17" ht="12.75">
      <c r="A9" s="34">
        <v>13</v>
      </c>
      <c r="B9" s="35" t="s">
        <v>18</v>
      </c>
      <c r="C9" s="37" t="s">
        <v>42</v>
      </c>
      <c r="D9" s="37" t="s">
        <v>24</v>
      </c>
      <c r="E9" s="37" t="s">
        <v>35</v>
      </c>
      <c r="F9" s="37">
        <v>33.2</v>
      </c>
      <c r="G9" s="35">
        <v>5</v>
      </c>
      <c r="H9" s="37">
        <f t="shared" si="0"/>
        <v>0</v>
      </c>
      <c r="I9" s="37">
        <f t="shared" si="1"/>
        <v>5</v>
      </c>
      <c r="J9" s="37"/>
      <c r="K9" s="35"/>
      <c r="L9" s="37"/>
      <c r="M9" s="37"/>
      <c r="N9" s="37">
        <f t="shared" si="2"/>
        <v>5</v>
      </c>
      <c r="O9" s="37">
        <f t="shared" si="3"/>
        <v>33.2</v>
      </c>
      <c r="P9" s="37">
        <f t="shared" si="4"/>
        <v>5</v>
      </c>
      <c r="Q9" s="39">
        <v>6</v>
      </c>
    </row>
    <row r="10" spans="1:17" ht="12.75">
      <c r="A10" s="34">
        <v>7</v>
      </c>
      <c r="B10" s="35" t="s">
        <v>18</v>
      </c>
      <c r="C10" s="37" t="s">
        <v>41</v>
      </c>
      <c r="D10" s="37" t="s">
        <v>19</v>
      </c>
      <c r="E10" s="37" t="s">
        <v>51</v>
      </c>
      <c r="F10" s="37">
        <v>39.7</v>
      </c>
      <c r="G10" s="35">
        <v>5</v>
      </c>
      <c r="H10" s="37">
        <f t="shared" si="0"/>
        <v>0</v>
      </c>
      <c r="I10" s="37">
        <f t="shared" si="1"/>
        <v>5</v>
      </c>
      <c r="J10" s="37"/>
      <c r="K10" s="35"/>
      <c r="L10" s="37"/>
      <c r="M10" s="37"/>
      <c r="N10" s="37">
        <f t="shared" si="2"/>
        <v>5</v>
      </c>
      <c r="O10" s="37">
        <f t="shared" si="3"/>
        <v>39.7</v>
      </c>
      <c r="P10" s="37">
        <f t="shared" si="4"/>
        <v>5</v>
      </c>
      <c r="Q10" s="39">
        <v>7</v>
      </c>
    </row>
    <row r="11" spans="1:17" ht="12.75">
      <c r="A11" s="34">
        <v>18</v>
      </c>
      <c r="B11" s="35" t="s">
        <v>26</v>
      </c>
      <c r="C11" s="37" t="s">
        <v>41</v>
      </c>
      <c r="D11" s="37" t="s">
        <v>19</v>
      </c>
      <c r="E11" s="37" t="s">
        <v>54</v>
      </c>
      <c r="F11" s="37">
        <v>38.3</v>
      </c>
      <c r="G11" s="35">
        <v>5</v>
      </c>
      <c r="H11" s="37">
        <f t="shared" si="0"/>
        <v>0</v>
      </c>
      <c r="I11" s="37">
        <f t="shared" si="1"/>
        <v>5</v>
      </c>
      <c r="J11" s="37"/>
      <c r="K11" s="35"/>
      <c r="L11" s="37"/>
      <c r="M11" s="37"/>
      <c r="N11" s="37">
        <f t="shared" si="2"/>
        <v>5</v>
      </c>
      <c r="O11" s="37">
        <f t="shared" si="3"/>
        <v>38.3</v>
      </c>
      <c r="P11" s="37">
        <f t="shared" si="4"/>
        <v>5</v>
      </c>
      <c r="Q11" s="39">
        <v>8</v>
      </c>
    </row>
    <row r="12" spans="1:17" ht="12.75">
      <c r="A12" s="34">
        <v>14</v>
      </c>
      <c r="B12" s="35" t="s">
        <v>18</v>
      </c>
      <c r="C12" s="37" t="s">
        <v>63</v>
      </c>
      <c r="D12" s="37" t="s">
        <v>24</v>
      </c>
      <c r="E12" s="37" t="s">
        <v>64</v>
      </c>
      <c r="F12" s="37">
        <v>38.5</v>
      </c>
      <c r="G12" s="35">
        <v>5</v>
      </c>
      <c r="H12" s="37">
        <f t="shared" si="0"/>
        <v>0</v>
      </c>
      <c r="I12" s="37">
        <f t="shared" si="1"/>
        <v>5</v>
      </c>
      <c r="J12" s="37"/>
      <c r="K12" s="35"/>
      <c r="L12" s="37"/>
      <c r="M12" s="37"/>
      <c r="N12" s="37" t="e">
        <f>(#REF!+K12)</f>
        <v>#REF!</v>
      </c>
      <c r="O12" s="37">
        <f t="shared" si="3"/>
        <v>38.5</v>
      </c>
      <c r="P12" s="37">
        <f t="shared" si="4"/>
        <v>5</v>
      </c>
      <c r="Q12" s="39">
        <v>9</v>
      </c>
    </row>
    <row r="13" spans="1:17" ht="12.75">
      <c r="A13" s="34">
        <v>20</v>
      </c>
      <c r="B13" s="35" t="s">
        <v>27</v>
      </c>
      <c r="C13" s="37" t="s">
        <v>78</v>
      </c>
      <c r="D13" s="37" t="s">
        <v>22</v>
      </c>
      <c r="E13" s="37" t="s">
        <v>79</v>
      </c>
      <c r="F13" s="37">
        <v>48.2</v>
      </c>
      <c r="G13" s="35">
        <v>0</v>
      </c>
      <c r="H13" s="37">
        <f t="shared" si="0"/>
        <v>8.200000000000003</v>
      </c>
      <c r="I13" s="37">
        <f t="shared" si="1"/>
        <v>8.200000000000003</v>
      </c>
      <c r="J13" s="37"/>
      <c r="K13" s="35"/>
      <c r="L13" s="37"/>
      <c r="M13" s="37"/>
      <c r="N13" s="37">
        <f t="shared" si="2"/>
        <v>5</v>
      </c>
      <c r="O13" s="37">
        <f t="shared" si="3"/>
        <v>48.2</v>
      </c>
      <c r="P13" s="37">
        <f t="shared" si="4"/>
        <v>8.200000000000003</v>
      </c>
      <c r="Q13" s="39">
        <v>10</v>
      </c>
    </row>
    <row r="14" spans="1:17" ht="12.75">
      <c r="A14" s="34">
        <v>23</v>
      </c>
      <c r="B14" s="35" t="s">
        <v>27</v>
      </c>
      <c r="C14" s="37" t="s">
        <v>81</v>
      </c>
      <c r="D14" s="37" t="s">
        <v>24</v>
      </c>
      <c r="E14" s="37" t="s">
        <v>83</v>
      </c>
      <c r="F14" s="37">
        <v>43.9</v>
      </c>
      <c r="G14" s="35">
        <v>5</v>
      </c>
      <c r="H14" s="37">
        <f t="shared" si="0"/>
        <v>3.8999999999999986</v>
      </c>
      <c r="I14" s="37">
        <f t="shared" si="1"/>
        <v>8.899999999999999</v>
      </c>
      <c r="J14" s="37"/>
      <c r="K14" s="35"/>
      <c r="L14" s="37"/>
      <c r="M14" s="37"/>
      <c r="N14" s="37">
        <f t="shared" si="2"/>
        <v>0</v>
      </c>
      <c r="O14" s="37">
        <f t="shared" si="3"/>
        <v>43.9</v>
      </c>
      <c r="P14" s="37">
        <f t="shared" si="4"/>
        <v>8.899999999999999</v>
      </c>
      <c r="Q14" s="39">
        <v>11</v>
      </c>
    </row>
    <row r="15" spans="1:17" ht="12.75">
      <c r="A15" s="34">
        <v>9</v>
      </c>
      <c r="B15" s="35" t="s">
        <v>18</v>
      </c>
      <c r="C15" s="37" t="s">
        <v>23</v>
      </c>
      <c r="D15" s="37" t="s">
        <v>19</v>
      </c>
      <c r="E15" s="37" t="s">
        <v>20</v>
      </c>
      <c r="F15" s="37">
        <v>48.9</v>
      </c>
      <c r="G15" s="35">
        <v>0</v>
      </c>
      <c r="H15" s="37">
        <f t="shared" si="0"/>
        <v>8.899999999999999</v>
      </c>
      <c r="I15" s="37">
        <f t="shared" si="1"/>
        <v>8.899999999999999</v>
      </c>
      <c r="J15" s="37"/>
      <c r="K15" s="35"/>
      <c r="L15" s="37"/>
      <c r="M15" s="37"/>
      <c r="N15" s="37" t="e">
        <f>(#REF!+K15)</f>
        <v>#REF!</v>
      </c>
      <c r="O15" s="37">
        <f t="shared" si="3"/>
        <v>48.9</v>
      </c>
      <c r="P15" s="37">
        <f t="shared" si="4"/>
        <v>8.899999999999999</v>
      </c>
      <c r="Q15" s="39">
        <v>12</v>
      </c>
    </row>
    <row r="16" spans="1:17" ht="12.75">
      <c r="A16" s="34">
        <v>3</v>
      </c>
      <c r="B16" s="35" t="s">
        <v>18</v>
      </c>
      <c r="C16" s="37" t="s">
        <v>100</v>
      </c>
      <c r="D16" s="37" t="s">
        <v>19</v>
      </c>
      <c r="E16" s="37" t="s">
        <v>99</v>
      </c>
      <c r="F16" s="37">
        <v>49.3</v>
      </c>
      <c r="G16" s="35">
        <v>0</v>
      </c>
      <c r="H16" s="37">
        <f t="shared" si="0"/>
        <v>9.299999999999997</v>
      </c>
      <c r="I16" s="37">
        <f t="shared" si="1"/>
        <v>9.299999999999997</v>
      </c>
      <c r="J16" s="37"/>
      <c r="K16" s="35"/>
      <c r="L16" s="37"/>
      <c r="M16" s="37"/>
      <c r="N16" s="37">
        <f t="shared" si="2"/>
        <v>10</v>
      </c>
      <c r="O16" s="37">
        <f t="shared" si="3"/>
        <v>49.3</v>
      </c>
      <c r="P16" s="37">
        <f t="shared" si="4"/>
        <v>9.299999999999997</v>
      </c>
      <c r="Q16" s="39">
        <v>13</v>
      </c>
    </row>
    <row r="17" spans="1:17" ht="12.75">
      <c r="A17" s="34">
        <v>8</v>
      </c>
      <c r="B17" s="35" t="s">
        <v>18</v>
      </c>
      <c r="C17" s="37" t="s">
        <v>60</v>
      </c>
      <c r="D17" s="37" t="s">
        <v>24</v>
      </c>
      <c r="E17" s="37" t="s">
        <v>61</v>
      </c>
      <c r="F17" s="37">
        <v>37.3</v>
      </c>
      <c r="G17" s="35">
        <v>10</v>
      </c>
      <c r="H17" s="37">
        <f t="shared" si="0"/>
        <v>0</v>
      </c>
      <c r="I17" s="37">
        <f t="shared" si="1"/>
        <v>10</v>
      </c>
      <c r="J17" s="37"/>
      <c r="K17" s="35"/>
      <c r="L17" s="37"/>
      <c r="M17" s="37"/>
      <c r="N17" s="37">
        <f t="shared" si="2"/>
        <v>10</v>
      </c>
      <c r="O17" s="37">
        <f t="shared" si="3"/>
        <v>37.3</v>
      </c>
      <c r="P17" s="37">
        <f t="shared" si="4"/>
        <v>10</v>
      </c>
      <c r="Q17" s="39">
        <v>14</v>
      </c>
    </row>
    <row r="18" spans="1:17" ht="12.75">
      <c r="A18" s="34">
        <v>6</v>
      </c>
      <c r="B18" s="35" t="s">
        <v>18</v>
      </c>
      <c r="C18" s="37" t="s">
        <v>43</v>
      </c>
      <c r="D18" s="37" t="s">
        <v>56</v>
      </c>
      <c r="E18" s="37" t="s">
        <v>47</v>
      </c>
      <c r="F18" s="37">
        <v>43.7</v>
      </c>
      <c r="G18" s="35">
        <v>10</v>
      </c>
      <c r="H18" s="37">
        <f t="shared" si="0"/>
        <v>3.700000000000003</v>
      </c>
      <c r="I18" s="37">
        <f t="shared" si="1"/>
        <v>13.700000000000003</v>
      </c>
      <c r="J18" s="37"/>
      <c r="K18" s="35"/>
      <c r="L18" s="37"/>
      <c r="M18" s="37"/>
      <c r="N18" s="37">
        <f t="shared" si="2"/>
        <v>10</v>
      </c>
      <c r="O18" s="37">
        <f t="shared" si="3"/>
        <v>43.7</v>
      </c>
      <c r="P18" s="37">
        <f t="shared" si="4"/>
        <v>13.700000000000003</v>
      </c>
      <c r="Q18" s="39">
        <v>15</v>
      </c>
    </row>
    <row r="19" spans="1:17" ht="12.75">
      <c r="A19" s="34">
        <v>4</v>
      </c>
      <c r="B19" s="35" t="s">
        <v>18</v>
      </c>
      <c r="C19" s="37" t="s">
        <v>68</v>
      </c>
      <c r="D19" s="37" t="s">
        <v>24</v>
      </c>
      <c r="E19" s="37" t="s">
        <v>164</v>
      </c>
      <c r="F19" s="37">
        <v>51.4</v>
      </c>
      <c r="G19" s="35">
        <v>10</v>
      </c>
      <c r="H19" s="37">
        <f t="shared" si="0"/>
        <v>11.399999999999999</v>
      </c>
      <c r="I19" s="37">
        <f t="shared" si="1"/>
        <v>21.4</v>
      </c>
      <c r="J19" s="37"/>
      <c r="K19" s="35"/>
      <c r="L19" s="37"/>
      <c r="M19" s="37"/>
      <c r="N19" s="37">
        <f t="shared" si="2"/>
        <v>10</v>
      </c>
      <c r="O19" s="37">
        <f t="shared" si="3"/>
        <v>51.4</v>
      </c>
      <c r="P19" s="37">
        <f t="shared" si="4"/>
        <v>21.4</v>
      </c>
      <c r="Q19" s="39">
        <v>16</v>
      </c>
    </row>
    <row r="20" spans="1:17" ht="12.75">
      <c r="A20" s="34">
        <v>22</v>
      </c>
      <c r="B20" s="35" t="s">
        <v>27</v>
      </c>
      <c r="C20" s="37" t="s">
        <v>162</v>
      </c>
      <c r="D20" s="37" t="s">
        <v>56</v>
      </c>
      <c r="E20" s="37" t="s">
        <v>163</v>
      </c>
      <c r="F20" s="37">
        <v>52.6</v>
      </c>
      <c r="G20" s="35">
        <v>10</v>
      </c>
      <c r="H20" s="37">
        <f t="shared" si="0"/>
        <v>12.600000000000001</v>
      </c>
      <c r="I20" s="37">
        <f t="shared" si="1"/>
        <v>22.6</v>
      </c>
      <c r="J20" s="37"/>
      <c r="K20" s="35"/>
      <c r="L20" s="37"/>
      <c r="M20" s="37"/>
      <c r="N20" s="37" t="e">
        <f t="shared" si="2"/>
        <v>#VALUE!</v>
      </c>
      <c r="O20" s="37">
        <f t="shared" si="3"/>
        <v>52.6</v>
      </c>
      <c r="P20" s="37">
        <f t="shared" si="4"/>
        <v>22.6</v>
      </c>
      <c r="Q20" s="39">
        <v>17</v>
      </c>
    </row>
    <row r="21" spans="1:17" ht="12.75">
      <c r="A21" s="34">
        <v>2</v>
      </c>
      <c r="B21" s="35" t="s">
        <v>18</v>
      </c>
      <c r="C21" s="37" t="s">
        <v>42</v>
      </c>
      <c r="D21" s="37" t="s">
        <v>24</v>
      </c>
      <c r="E21" s="37" t="s">
        <v>117</v>
      </c>
      <c r="F21" s="37"/>
      <c r="G21" s="35" t="s">
        <v>16</v>
      </c>
      <c r="H21" s="37">
        <f t="shared" si="0"/>
        <v>0</v>
      </c>
      <c r="I21" s="37">
        <f t="shared" si="1"/>
        <v>100</v>
      </c>
      <c r="J21" s="37"/>
      <c r="K21" s="35"/>
      <c r="L21" s="37"/>
      <c r="M21" s="37"/>
      <c r="N21" s="37" t="e">
        <f t="shared" si="2"/>
        <v>#VALUE!</v>
      </c>
      <c r="O21" s="37">
        <f t="shared" si="3"/>
        <v>0</v>
      </c>
      <c r="P21" s="37">
        <f t="shared" si="4"/>
        <v>100</v>
      </c>
      <c r="Q21" s="39" t="s">
        <v>15</v>
      </c>
    </row>
    <row r="22" spans="1:17" ht="12.75">
      <c r="A22" s="34">
        <v>10</v>
      </c>
      <c r="B22" s="35" t="s">
        <v>18</v>
      </c>
      <c r="C22" s="37" t="s">
        <v>60</v>
      </c>
      <c r="D22" s="37" t="s">
        <v>24</v>
      </c>
      <c r="E22" s="37" t="s">
        <v>65</v>
      </c>
      <c r="F22" s="37"/>
      <c r="G22" s="35" t="s">
        <v>16</v>
      </c>
      <c r="H22" s="37">
        <f t="shared" si="0"/>
        <v>0</v>
      </c>
      <c r="I22" s="37">
        <f t="shared" si="1"/>
        <v>100</v>
      </c>
      <c r="J22" s="37"/>
      <c r="K22" s="35"/>
      <c r="L22" s="37"/>
      <c r="M22" s="37"/>
      <c r="N22" s="37" t="e">
        <f t="shared" si="2"/>
        <v>#VALUE!</v>
      </c>
      <c r="O22" s="37">
        <f t="shared" si="3"/>
        <v>0</v>
      </c>
      <c r="P22" s="37">
        <f t="shared" si="4"/>
        <v>100</v>
      </c>
      <c r="Q22" s="39" t="s">
        <v>15</v>
      </c>
    </row>
    <row r="23" spans="1:17" ht="12.75">
      <c r="A23" s="34">
        <v>16</v>
      </c>
      <c r="B23" s="35" t="s">
        <v>26</v>
      </c>
      <c r="C23" s="37" t="s">
        <v>62</v>
      </c>
      <c r="D23" s="37" t="s">
        <v>24</v>
      </c>
      <c r="E23" s="37" t="s">
        <v>118</v>
      </c>
      <c r="F23" s="37"/>
      <c r="G23" s="35" t="s">
        <v>16</v>
      </c>
      <c r="H23" s="37">
        <f t="shared" si="0"/>
        <v>0</v>
      </c>
      <c r="I23" s="37">
        <f t="shared" si="1"/>
        <v>100</v>
      </c>
      <c r="J23" s="37"/>
      <c r="K23" s="35"/>
      <c r="L23" s="37"/>
      <c r="M23" s="37"/>
      <c r="N23" s="37" t="e">
        <f t="shared" si="2"/>
        <v>#VALUE!</v>
      </c>
      <c r="O23" s="37">
        <f t="shared" si="3"/>
        <v>0</v>
      </c>
      <c r="P23" s="37">
        <f t="shared" si="4"/>
        <v>100</v>
      </c>
      <c r="Q23" s="39" t="s">
        <v>15</v>
      </c>
    </row>
    <row r="24" spans="1:17" ht="12.75">
      <c r="A24" s="34">
        <v>19</v>
      </c>
      <c r="B24" s="35" t="s">
        <v>26</v>
      </c>
      <c r="C24" s="37" t="s">
        <v>36</v>
      </c>
      <c r="D24" s="37" t="s">
        <v>24</v>
      </c>
      <c r="E24" s="37" t="s">
        <v>55</v>
      </c>
      <c r="F24" s="37"/>
      <c r="G24" s="35" t="s">
        <v>16</v>
      </c>
      <c r="H24" s="37">
        <f t="shared" si="0"/>
        <v>0</v>
      </c>
      <c r="I24" s="37">
        <f t="shared" si="1"/>
        <v>100</v>
      </c>
      <c r="J24" s="37"/>
      <c r="K24" s="35"/>
      <c r="L24" s="37"/>
      <c r="M24" s="37"/>
      <c r="N24" s="37" t="e">
        <f t="shared" si="2"/>
        <v>#VALUE!</v>
      </c>
      <c r="O24" s="37">
        <f t="shared" si="3"/>
        <v>0</v>
      </c>
      <c r="P24" s="37">
        <f t="shared" si="4"/>
        <v>100</v>
      </c>
      <c r="Q24" s="39" t="s">
        <v>15</v>
      </c>
    </row>
    <row r="25" spans="1:17" ht="12.75">
      <c r="A25" s="34">
        <v>24</v>
      </c>
      <c r="B25" s="35" t="s">
        <v>27</v>
      </c>
      <c r="C25" s="37" t="s">
        <v>29</v>
      </c>
      <c r="D25" s="37" t="s">
        <v>24</v>
      </c>
      <c r="E25" s="37" t="s">
        <v>30</v>
      </c>
      <c r="F25" s="37"/>
      <c r="G25" s="35" t="s">
        <v>16</v>
      </c>
      <c r="H25" s="37">
        <f t="shared" si="0"/>
        <v>0</v>
      </c>
      <c r="I25" s="37">
        <f t="shared" si="1"/>
        <v>100</v>
      </c>
      <c r="J25" s="37"/>
      <c r="K25" s="35"/>
      <c r="L25" s="37"/>
      <c r="M25" s="37"/>
      <c r="N25" s="37" t="e">
        <f t="shared" si="2"/>
        <v>#VALUE!</v>
      </c>
      <c r="O25" s="37">
        <f t="shared" si="3"/>
        <v>0</v>
      </c>
      <c r="P25" s="37">
        <f t="shared" si="4"/>
        <v>100</v>
      </c>
      <c r="Q25" s="39" t="s">
        <v>15</v>
      </c>
    </row>
    <row r="26" spans="1:17" ht="12.75">
      <c r="A26" s="34">
        <v>5</v>
      </c>
      <c r="B26" s="35" t="s">
        <v>18</v>
      </c>
      <c r="C26" s="37" t="s">
        <v>165</v>
      </c>
      <c r="D26" s="37" t="s">
        <v>24</v>
      </c>
      <c r="E26" s="37" t="s">
        <v>166</v>
      </c>
      <c r="F26" s="37"/>
      <c r="G26" s="35" t="s">
        <v>16</v>
      </c>
      <c r="H26" s="37">
        <f t="shared" si="0"/>
        <v>0</v>
      </c>
      <c r="I26" s="37">
        <f t="shared" si="1"/>
        <v>100</v>
      </c>
      <c r="J26" s="37"/>
      <c r="K26" s="35"/>
      <c r="L26" s="37"/>
      <c r="M26" s="37"/>
      <c r="N26" s="37" t="e">
        <f t="shared" si="2"/>
        <v>#VALUE!</v>
      </c>
      <c r="O26" s="37">
        <f t="shared" si="3"/>
        <v>0</v>
      </c>
      <c r="P26" s="37">
        <f t="shared" si="4"/>
        <v>100</v>
      </c>
      <c r="Q26" s="39" t="s">
        <v>15</v>
      </c>
    </row>
    <row r="27" spans="1:17" ht="12.75">
      <c r="A27" s="34">
        <v>21</v>
      </c>
      <c r="B27" s="35" t="s">
        <v>27</v>
      </c>
      <c r="C27" s="37" t="s">
        <v>57</v>
      </c>
      <c r="D27" s="37" t="s">
        <v>19</v>
      </c>
      <c r="E27" s="37" t="s">
        <v>59</v>
      </c>
      <c r="F27" s="37"/>
      <c r="G27" s="35" t="s">
        <v>16</v>
      </c>
      <c r="H27" s="37">
        <f t="shared" si="0"/>
        <v>0</v>
      </c>
      <c r="I27" s="37">
        <f t="shared" si="1"/>
        <v>100</v>
      </c>
      <c r="J27" s="37"/>
      <c r="K27" s="35"/>
      <c r="L27" s="37"/>
      <c r="M27" s="37"/>
      <c r="N27" s="37" t="e">
        <f t="shared" si="2"/>
        <v>#VALUE!</v>
      </c>
      <c r="O27" s="37">
        <f t="shared" si="3"/>
        <v>0</v>
      </c>
      <c r="P27" s="37">
        <f t="shared" si="4"/>
        <v>100</v>
      </c>
      <c r="Q27" s="39" t="s">
        <v>15</v>
      </c>
    </row>
    <row r="28" spans="1:17" ht="12.75">
      <c r="A28" s="34">
        <v>1</v>
      </c>
      <c r="B28" s="35" t="s">
        <v>18</v>
      </c>
      <c r="C28" s="37" t="s">
        <v>126</v>
      </c>
      <c r="D28" s="37" t="s">
        <v>56</v>
      </c>
      <c r="E28" s="37" t="s">
        <v>161</v>
      </c>
      <c r="F28" s="37"/>
      <c r="G28" s="35" t="s">
        <v>16</v>
      </c>
      <c r="H28" s="37">
        <f>IF((F28-$I$2)&gt;0,F28-$I$2,0)</f>
        <v>0</v>
      </c>
      <c r="I28" s="37">
        <f>IF(OR(G28="снят",F28&gt;$G$2),100,IF(G28="н/я",150,SUM(H28,G28)))</f>
        <v>100</v>
      </c>
      <c r="J28" s="37"/>
      <c r="K28" s="35"/>
      <c r="L28" s="37"/>
      <c r="M28" s="37"/>
      <c r="N28" s="37">
        <f>(G29+K28)</f>
        <v>0</v>
      </c>
      <c r="O28" s="37">
        <f>(F28+J28)</f>
        <v>0</v>
      </c>
      <c r="P28" s="37">
        <f>IF(C28&lt;&gt;0,IF(I28+M28&lt;&gt;200,I28+M28,200),301)</f>
        <v>100</v>
      </c>
      <c r="Q28" s="39" t="s">
        <v>15</v>
      </c>
    </row>
    <row r="29" spans="1:17" ht="15.75">
      <c r="A29" s="34"/>
      <c r="B29" s="35"/>
      <c r="C29" s="46" t="s">
        <v>84</v>
      </c>
      <c r="D29" s="46"/>
      <c r="E29" s="41" t="s">
        <v>97</v>
      </c>
      <c r="F29" s="37"/>
      <c r="G29" s="35"/>
      <c r="H29" s="37"/>
      <c r="I29" s="37"/>
      <c r="J29" s="37"/>
      <c r="K29" s="35"/>
      <c r="L29" s="37"/>
      <c r="M29" s="37"/>
      <c r="N29" s="37"/>
      <c r="O29" s="37"/>
      <c r="P29" s="37"/>
      <c r="Q29" s="39"/>
    </row>
    <row r="30" spans="1:17" ht="12.75">
      <c r="A30" s="34">
        <v>12</v>
      </c>
      <c r="B30" s="35" t="s">
        <v>18</v>
      </c>
      <c r="C30" s="37" t="s">
        <v>29</v>
      </c>
      <c r="D30" s="37" t="s">
        <v>24</v>
      </c>
      <c r="E30" s="37" t="s">
        <v>34</v>
      </c>
      <c r="F30" s="37">
        <v>36</v>
      </c>
      <c r="G30" s="35">
        <v>0</v>
      </c>
      <c r="H30" s="37">
        <f aca="true" t="shared" si="5" ref="H30:H43">IF((F30-$I$2)&gt;0,F30-$I$2,0)</f>
        <v>0</v>
      </c>
      <c r="I30" s="37">
        <f aca="true" t="shared" si="6" ref="I30:I43">IF(OR(G30="снят",F30&gt;$G$2),100,IF(G30="н/я",150,SUM(H30,G30)))</f>
        <v>0</v>
      </c>
      <c r="J30" s="37"/>
      <c r="K30" s="35"/>
      <c r="L30" s="37"/>
      <c r="M30" s="37"/>
      <c r="N30" s="37">
        <f aca="true" t="shared" si="7" ref="N30:N56">(G30+K30)</f>
        <v>0</v>
      </c>
      <c r="O30" s="37">
        <f aca="true" t="shared" si="8" ref="O30:O43">(F30+J30)</f>
        <v>36</v>
      </c>
      <c r="P30" s="37">
        <f>IF(E30&lt;&gt;0,IF(I30+M30&lt;&gt;200,I30+M30,200),301)</f>
        <v>0</v>
      </c>
      <c r="Q30" s="39">
        <v>1</v>
      </c>
    </row>
    <row r="31" spans="1:17" ht="12.75">
      <c r="A31" s="34">
        <v>11</v>
      </c>
      <c r="B31" s="35" t="s">
        <v>18</v>
      </c>
      <c r="C31" s="37" t="s">
        <v>45</v>
      </c>
      <c r="D31" s="37" t="s">
        <v>24</v>
      </c>
      <c r="E31" s="37" t="s">
        <v>46</v>
      </c>
      <c r="F31" s="37">
        <v>42.6</v>
      </c>
      <c r="G31" s="35">
        <v>0</v>
      </c>
      <c r="H31" s="37">
        <f t="shared" si="5"/>
        <v>2.6000000000000014</v>
      </c>
      <c r="I31" s="37">
        <f t="shared" si="6"/>
        <v>2.6000000000000014</v>
      </c>
      <c r="J31" s="37"/>
      <c r="K31" s="35"/>
      <c r="L31" s="37"/>
      <c r="M31" s="37"/>
      <c r="N31" s="37">
        <f t="shared" si="7"/>
        <v>0</v>
      </c>
      <c r="O31" s="37">
        <f t="shared" si="8"/>
        <v>42.6</v>
      </c>
      <c r="P31" s="37">
        <f aca="true" t="shared" si="9" ref="P31:P43">IF(E31&lt;&gt;0,IF(I31+M31&lt;&gt;200,I31+M31,200),301)</f>
        <v>2.6000000000000014</v>
      </c>
      <c r="Q31" s="39">
        <v>2</v>
      </c>
    </row>
    <row r="32" spans="1:17" ht="12.75">
      <c r="A32" s="34">
        <v>13</v>
      </c>
      <c r="B32" s="35" t="s">
        <v>18</v>
      </c>
      <c r="C32" s="37" t="s">
        <v>42</v>
      </c>
      <c r="D32" s="37" t="s">
        <v>24</v>
      </c>
      <c r="E32" s="37" t="s">
        <v>35</v>
      </c>
      <c r="F32" s="37">
        <v>33.2</v>
      </c>
      <c r="G32" s="35">
        <v>5</v>
      </c>
      <c r="H32" s="37">
        <f t="shared" si="5"/>
        <v>0</v>
      </c>
      <c r="I32" s="37">
        <f t="shared" si="6"/>
        <v>5</v>
      </c>
      <c r="J32" s="37"/>
      <c r="K32" s="35"/>
      <c r="L32" s="37"/>
      <c r="M32" s="37"/>
      <c r="N32" s="37">
        <f t="shared" si="7"/>
        <v>5</v>
      </c>
      <c r="O32" s="37">
        <f t="shared" si="8"/>
        <v>33.2</v>
      </c>
      <c r="P32" s="37">
        <f t="shared" si="9"/>
        <v>5</v>
      </c>
      <c r="Q32" s="39">
        <v>3</v>
      </c>
    </row>
    <row r="33" spans="1:17" ht="12.75">
      <c r="A33" s="34">
        <v>14</v>
      </c>
      <c r="B33" s="35" t="s">
        <v>18</v>
      </c>
      <c r="C33" s="37" t="s">
        <v>63</v>
      </c>
      <c r="D33" s="37" t="s">
        <v>24</v>
      </c>
      <c r="E33" s="37" t="s">
        <v>64</v>
      </c>
      <c r="F33" s="37">
        <v>38.5</v>
      </c>
      <c r="G33" s="35">
        <v>5</v>
      </c>
      <c r="H33" s="37">
        <f t="shared" si="5"/>
        <v>0</v>
      </c>
      <c r="I33" s="37">
        <f t="shared" si="6"/>
        <v>5</v>
      </c>
      <c r="J33" s="37"/>
      <c r="K33" s="35"/>
      <c r="L33" s="37"/>
      <c r="M33" s="37"/>
      <c r="N33" s="37">
        <f t="shared" si="7"/>
        <v>5</v>
      </c>
      <c r="O33" s="37">
        <f t="shared" si="8"/>
        <v>38.5</v>
      </c>
      <c r="P33" s="37">
        <f t="shared" si="9"/>
        <v>5</v>
      </c>
      <c r="Q33" s="39">
        <v>4</v>
      </c>
    </row>
    <row r="34" spans="1:17" ht="12.75">
      <c r="A34" s="34">
        <v>7</v>
      </c>
      <c r="B34" s="35" t="s">
        <v>18</v>
      </c>
      <c r="C34" s="37" t="s">
        <v>41</v>
      </c>
      <c r="D34" s="37" t="s">
        <v>19</v>
      </c>
      <c r="E34" s="37" t="s">
        <v>51</v>
      </c>
      <c r="F34" s="37">
        <v>39.7</v>
      </c>
      <c r="G34" s="35">
        <v>5</v>
      </c>
      <c r="H34" s="37">
        <f t="shared" si="5"/>
        <v>0</v>
      </c>
      <c r="I34" s="37">
        <f t="shared" si="6"/>
        <v>5</v>
      </c>
      <c r="J34" s="37"/>
      <c r="K34" s="35"/>
      <c r="L34" s="37"/>
      <c r="M34" s="37"/>
      <c r="N34" s="37">
        <f t="shared" si="7"/>
        <v>5</v>
      </c>
      <c r="O34" s="37">
        <f t="shared" si="8"/>
        <v>39.7</v>
      </c>
      <c r="P34" s="37">
        <f t="shared" si="9"/>
        <v>5</v>
      </c>
      <c r="Q34" s="39">
        <v>5</v>
      </c>
    </row>
    <row r="35" spans="1:17" ht="12.75">
      <c r="A35" s="34">
        <v>9</v>
      </c>
      <c r="B35" s="35" t="s">
        <v>18</v>
      </c>
      <c r="C35" s="37" t="s">
        <v>23</v>
      </c>
      <c r="D35" s="37" t="s">
        <v>19</v>
      </c>
      <c r="E35" s="37" t="s">
        <v>20</v>
      </c>
      <c r="F35" s="37">
        <v>48.9</v>
      </c>
      <c r="G35" s="35">
        <v>0</v>
      </c>
      <c r="H35" s="37">
        <f t="shared" si="5"/>
        <v>8.899999999999999</v>
      </c>
      <c r="I35" s="37">
        <f t="shared" si="6"/>
        <v>8.899999999999999</v>
      </c>
      <c r="J35" s="37"/>
      <c r="K35" s="35"/>
      <c r="L35" s="37"/>
      <c r="M35" s="37"/>
      <c r="N35" s="37">
        <f t="shared" si="7"/>
        <v>0</v>
      </c>
      <c r="O35" s="37">
        <f t="shared" si="8"/>
        <v>48.9</v>
      </c>
      <c r="P35" s="37">
        <f t="shared" si="9"/>
        <v>8.899999999999999</v>
      </c>
      <c r="Q35" s="39">
        <v>6</v>
      </c>
    </row>
    <row r="36" spans="1:17" ht="12.75">
      <c r="A36" s="34">
        <v>3</v>
      </c>
      <c r="B36" s="35" t="s">
        <v>18</v>
      </c>
      <c r="C36" s="37" t="s">
        <v>100</v>
      </c>
      <c r="D36" s="37" t="s">
        <v>19</v>
      </c>
      <c r="E36" s="37" t="s">
        <v>99</v>
      </c>
      <c r="F36" s="37">
        <v>49.3</v>
      </c>
      <c r="G36" s="35">
        <v>0</v>
      </c>
      <c r="H36" s="37">
        <f t="shared" si="5"/>
        <v>9.299999999999997</v>
      </c>
      <c r="I36" s="37">
        <f t="shared" si="6"/>
        <v>9.299999999999997</v>
      </c>
      <c r="J36" s="37"/>
      <c r="K36" s="35"/>
      <c r="L36" s="37"/>
      <c r="M36" s="37"/>
      <c r="N36" s="37">
        <f t="shared" si="7"/>
        <v>0</v>
      </c>
      <c r="O36" s="37">
        <f t="shared" si="8"/>
        <v>49.3</v>
      </c>
      <c r="P36" s="37">
        <f t="shared" si="9"/>
        <v>9.299999999999997</v>
      </c>
      <c r="Q36" s="39">
        <v>7</v>
      </c>
    </row>
    <row r="37" spans="1:17" ht="12.75">
      <c r="A37" s="34">
        <v>8</v>
      </c>
      <c r="B37" s="35" t="s">
        <v>18</v>
      </c>
      <c r="C37" s="37" t="s">
        <v>60</v>
      </c>
      <c r="D37" s="37" t="s">
        <v>24</v>
      </c>
      <c r="E37" s="37" t="s">
        <v>61</v>
      </c>
      <c r="F37" s="37">
        <v>37.3</v>
      </c>
      <c r="G37" s="35">
        <v>10</v>
      </c>
      <c r="H37" s="37">
        <f t="shared" si="5"/>
        <v>0</v>
      </c>
      <c r="I37" s="37">
        <f t="shared" si="6"/>
        <v>10</v>
      </c>
      <c r="J37" s="37"/>
      <c r="K37" s="35"/>
      <c r="L37" s="37"/>
      <c r="M37" s="37"/>
      <c r="N37" s="37">
        <f t="shared" si="7"/>
        <v>10</v>
      </c>
      <c r="O37" s="37">
        <f t="shared" si="8"/>
        <v>37.3</v>
      </c>
      <c r="P37" s="37">
        <f t="shared" si="9"/>
        <v>10</v>
      </c>
      <c r="Q37" s="39">
        <v>8</v>
      </c>
    </row>
    <row r="38" spans="1:17" ht="12.75">
      <c r="A38" s="34">
        <v>6</v>
      </c>
      <c r="B38" s="35" t="s">
        <v>18</v>
      </c>
      <c r="C38" s="37" t="s">
        <v>43</v>
      </c>
      <c r="D38" s="37" t="s">
        <v>56</v>
      </c>
      <c r="E38" s="37" t="s">
        <v>47</v>
      </c>
      <c r="F38" s="37">
        <v>43.7</v>
      </c>
      <c r="G38" s="35">
        <v>10</v>
      </c>
      <c r="H38" s="37">
        <f t="shared" si="5"/>
        <v>3.700000000000003</v>
      </c>
      <c r="I38" s="37">
        <f t="shared" si="6"/>
        <v>13.700000000000003</v>
      </c>
      <c r="J38" s="37"/>
      <c r="K38" s="35"/>
      <c r="L38" s="37"/>
      <c r="M38" s="37"/>
      <c r="N38" s="37">
        <f t="shared" si="7"/>
        <v>10</v>
      </c>
      <c r="O38" s="37">
        <f t="shared" si="8"/>
        <v>43.7</v>
      </c>
      <c r="P38" s="37">
        <f t="shared" si="9"/>
        <v>13.700000000000003</v>
      </c>
      <c r="Q38" s="39">
        <v>9</v>
      </c>
    </row>
    <row r="39" spans="1:17" ht="12.75">
      <c r="A39" s="34">
        <v>4</v>
      </c>
      <c r="B39" s="35" t="s">
        <v>18</v>
      </c>
      <c r="C39" s="37" t="s">
        <v>68</v>
      </c>
      <c r="D39" s="37" t="s">
        <v>24</v>
      </c>
      <c r="E39" s="37" t="s">
        <v>164</v>
      </c>
      <c r="F39" s="37">
        <v>51.4</v>
      </c>
      <c r="G39" s="35">
        <v>10</v>
      </c>
      <c r="H39" s="37">
        <f t="shared" si="5"/>
        <v>11.399999999999999</v>
      </c>
      <c r="I39" s="37">
        <f t="shared" si="6"/>
        <v>21.4</v>
      </c>
      <c r="J39" s="37"/>
      <c r="K39" s="35"/>
      <c r="L39" s="37"/>
      <c r="M39" s="37"/>
      <c r="N39" s="37">
        <f t="shared" si="7"/>
        <v>10</v>
      </c>
      <c r="O39" s="37">
        <f t="shared" si="8"/>
        <v>51.4</v>
      </c>
      <c r="P39" s="37">
        <f t="shared" si="9"/>
        <v>21.4</v>
      </c>
      <c r="Q39" s="39">
        <v>10</v>
      </c>
    </row>
    <row r="40" spans="1:17" ht="12.75">
      <c r="A40" s="34">
        <v>1</v>
      </c>
      <c r="B40" s="35" t="s">
        <v>18</v>
      </c>
      <c r="C40" s="37" t="s">
        <v>126</v>
      </c>
      <c r="D40" s="37" t="s">
        <v>56</v>
      </c>
      <c r="E40" s="37" t="s">
        <v>161</v>
      </c>
      <c r="F40" s="37"/>
      <c r="G40" s="35" t="s">
        <v>16</v>
      </c>
      <c r="H40" s="37">
        <f>IF((F40-$I$2)&gt;0,F40-$I$2,0)</f>
        <v>0</v>
      </c>
      <c r="I40" s="37">
        <f>IF(OR(G40="снят",F40&gt;$G$2),100,IF(G40="н/я",150,SUM(H40,G40)))</f>
        <v>100</v>
      </c>
      <c r="J40" s="37"/>
      <c r="K40" s="35"/>
      <c r="L40" s="37"/>
      <c r="M40" s="37"/>
      <c r="N40" s="37" t="e">
        <f>(G40+K40)</f>
        <v>#VALUE!</v>
      </c>
      <c r="O40" s="37">
        <f>(F40+J40)</f>
        <v>0</v>
      </c>
      <c r="P40" s="37">
        <f t="shared" si="9"/>
        <v>100</v>
      </c>
      <c r="Q40" s="39" t="s">
        <v>15</v>
      </c>
    </row>
    <row r="41" spans="1:17" ht="12.75">
      <c r="A41" s="34">
        <v>2</v>
      </c>
      <c r="B41" s="35" t="s">
        <v>18</v>
      </c>
      <c r="C41" s="37" t="s">
        <v>42</v>
      </c>
      <c r="D41" s="37" t="s">
        <v>24</v>
      </c>
      <c r="E41" s="37" t="s">
        <v>117</v>
      </c>
      <c r="F41" s="37"/>
      <c r="G41" s="35" t="s">
        <v>16</v>
      </c>
      <c r="H41" s="37">
        <f t="shared" si="5"/>
        <v>0</v>
      </c>
      <c r="I41" s="37">
        <f t="shared" si="6"/>
        <v>100</v>
      </c>
      <c r="J41" s="37"/>
      <c r="K41" s="35"/>
      <c r="L41" s="37"/>
      <c r="M41" s="37"/>
      <c r="N41" s="37" t="e">
        <f t="shared" si="7"/>
        <v>#VALUE!</v>
      </c>
      <c r="O41" s="37">
        <f t="shared" si="8"/>
        <v>0</v>
      </c>
      <c r="P41" s="37">
        <f t="shared" si="9"/>
        <v>100</v>
      </c>
      <c r="Q41" s="39" t="s">
        <v>15</v>
      </c>
    </row>
    <row r="42" spans="1:17" ht="12.75">
      <c r="A42" s="34">
        <v>5</v>
      </c>
      <c r="B42" s="35" t="s">
        <v>18</v>
      </c>
      <c r="C42" s="37" t="s">
        <v>165</v>
      </c>
      <c r="D42" s="37" t="s">
        <v>24</v>
      </c>
      <c r="E42" s="37" t="s">
        <v>166</v>
      </c>
      <c r="F42" s="37"/>
      <c r="G42" s="35" t="s">
        <v>16</v>
      </c>
      <c r="H42" s="37">
        <f t="shared" si="5"/>
        <v>0</v>
      </c>
      <c r="I42" s="37">
        <f t="shared" si="6"/>
        <v>100</v>
      </c>
      <c r="J42" s="37"/>
      <c r="K42" s="35"/>
      <c r="L42" s="37"/>
      <c r="M42" s="37"/>
      <c r="N42" s="37" t="e">
        <f t="shared" si="7"/>
        <v>#VALUE!</v>
      </c>
      <c r="O42" s="37">
        <f t="shared" si="8"/>
        <v>0</v>
      </c>
      <c r="P42" s="37">
        <f t="shared" si="9"/>
        <v>100</v>
      </c>
      <c r="Q42" s="39" t="s">
        <v>15</v>
      </c>
    </row>
    <row r="43" spans="1:17" ht="12.75">
      <c r="A43" s="34">
        <v>10</v>
      </c>
      <c r="B43" s="35" t="s">
        <v>18</v>
      </c>
      <c r="C43" s="37" t="s">
        <v>60</v>
      </c>
      <c r="D43" s="37" t="s">
        <v>24</v>
      </c>
      <c r="E43" s="37" t="s">
        <v>65</v>
      </c>
      <c r="F43" s="37"/>
      <c r="G43" s="35" t="s">
        <v>16</v>
      </c>
      <c r="H43" s="37">
        <f t="shared" si="5"/>
        <v>0</v>
      </c>
      <c r="I43" s="37">
        <f t="shared" si="6"/>
        <v>100</v>
      </c>
      <c r="J43" s="37"/>
      <c r="K43" s="35"/>
      <c r="L43" s="37"/>
      <c r="M43" s="37"/>
      <c r="N43" s="37" t="e">
        <f t="shared" si="7"/>
        <v>#VALUE!</v>
      </c>
      <c r="O43" s="37">
        <f t="shared" si="8"/>
        <v>0</v>
      </c>
      <c r="P43" s="37">
        <f t="shared" si="9"/>
        <v>100</v>
      </c>
      <c r="Q43" s="39" t="s">
        <v>15</v>
      </c>
    </row>
    <row r="44" spans="1:17" ht="15.75">
      <c r="A44" s="34"/>
      <c r="B44" s="35"/>
      <c r="C44" s="46" t="s">
        <v>85</v>
      </c>
      <c r="D44" s="46"/>
      <c r="E44" s="41" t="s">
        <v>167</v>
      </c>
      <c r="F44" s="37"/>
      <c r="G44" s="35"/>
      <c r="H44" s="37"/>
      <c r="I44" s="37"/>
      <c r="J44" s="37"/>
      <c r="K44" s="35"/>
      <c r="L44" s="37"/>
      <c r="M44" s="37"/>
      <c r="N44" s="37">
        <f t="shared" si="7"/>
        <v>0</v>
      </c>
      <c r="O44" s="37"/>
      <c r="P44" s="37"/>
      <c r="Q44" s="39"/>
    </row>
    <row r="45" spans="1:17" ht="12.75">
      <c r="A45" s="34">
        <v>103</v>
      </c>
      <c r="B45" s="35" t="s">
        <v>26</v>
      </c>
      <c r="C45" s="37" t="s">
        <v>53</v>
      </c>
      <c r="D45" s="37" t="s">
        <v>24</v>
      </c>
      <c r="E45" s="37" t="s">
        <v>37</v>
      </c>
      <c r="F45" s="37">
        <v>35.2</v>
      </c>
      <c r="G45" s="35">
        <v>0</v>
      </c>
      <c r="H45" s="37">
        <f>IF((F45-$I$2)&gt;0,F45-$I$2,0)</f>
        <v>0</v>
      </c>
      <c r="I45" s="37">
        <f>IF(OR(G45="снят",F45&gt;$G$2),100,IF(G45="н/я",150,SUM(H45,G45)))</f>
        <v>0</v>
      </c>
      <c r="J45" s="37"/>
      <c r="K45" s="35"/>
      <c r="L45" s="37"/>
      <c r="M45" s="37"/>
      <c r="N45" s="37">
        <f t="shared" si="7"/>
        <v>0</v>
      </c>
      <c r="O45" s="37">
        <f>(F45+J45)</f>
        <v>35.2</v>
      </c>
      <c r="P45" s="37">
        <f>IF(C45&lt;&gt;0,IF(I45+M45&lt;&gt;200,I45+M45,200),301)</f>
        <v>0</v>
      </c>
      <c r="Q45" s="39">
        <v>1</v>
      </c>
    </row>
    <row r="46" spans="1:17" ht="12.75">
      <c r="A46" s="34">
        <v>101</v>
      </c>
      <c r="B46" s="35" t="s">
        <v>26</v>
      </c>
      <c r="C46" s="37" t="s">
        <v>28</v>
      </c>
      <c r="D46" s="37" t="s">
        <v>24</v>
      </c>
      <c r="E46" s="37" t="s">
        <v>52</v>
      </c>
      <c r="F46" s="37">
        <v>41.6</v>
      </c>
      <c r="G46" s="35">
        <v>0</v>
      </c>
      <c r="H46" s="37">
        <f>IF((F46-$I$2)&gt;0,F46-$I$2,0)</f>
        <v>1.6000000000000014</v>
      </c>
      <c r="I46" s="37">
        <f>IF(OR(G46="снят",F46&gt;$G$2),100,IF(G46="н/я",150,SUM(H46,G46)))</f>
        <v>1.6000000000000014</v>
      </c>
      <c r="J46" s="37"/>
      <c r="K46" s="35"/>
      <c r="L46" s="37"/>
      <c r="M46" s="37"/>
      <c r="N46" s="37">
        <f t="shared" si="7"/>
        <v>0</v>
      </c>
      <c r="O46" s="37">
        <f>(F46+J46)</f>
        <v>41.6</v>
      </c>
      <c r="P46" s="37">
        <f>IF(C46&lt;&gt;0,IF(I46+M46&lt;&gt;200,I46+M46,200),301)</f>
        <v>1.6000000000000014</v>
      </c>
      <c r="Q46" s="39">
        <v>2</v>
      </c>
    </row>
    <row r="47" spans="1:17" ht="12.75">
      <c r="A47" s="34">
        <v>104</v>
      </c>
      <c r="B47" s="35" t="s">
        <v>26</v>
      </c>
      <c r="C47" s="37" t="s">
        <v>41</v>
      </c>
      <c r="D47" s="37" t="s">
        <v>19</v>
      </c>
      <c r="E47" s="37" t="s">
        <v>54</v>
      </c>
      <c r="F47" s="37">
        <v>38.3</v>
      </c>
      <c r="G47" s="35">
        <v>5</v>
      </c>
      <c r="H47" s="37">
        <f>IF((F47-$I$2)&gt;0,F47-$I$2,0)</f>
        <v>0</v>
      </c>
      <c r="I47" s="37">
        <f>IF(OR(G47="снят",F47&gt;$G$2),100,IF(G47="н/я",150,SUM(H47,G47)))</f>
        <v>5</v>
      </c>
      <c r="J47" s="37"/>
      <c r="K47" s="35"/>
      <c r="L47" s="37"/>
      <c r="M47" s="37"/>
      <c r="N47" s="37">
        <f t="shared" si="7"/>
        <v>5</v>
      </c>
      <c r="O47" s="37">
        <f>(F47+J47)</f>
        <v>38.3</v>
      </c>
      <c r="P47" s="37">
        <f>IF(C47&lt;&gt;0,IF(I47+M47&lt;&gt;200,I47+M47,200),301)</f>
        <v>5</v>
      </c>
      <c r="Q47" s="39">
        <v>3</v>
      </c>
    </row>
    <row r="48" spans="1:17" ht="12.75">
      <c r="A48" s="34">
        <v>102</v>
      </c>
      <c r="B48" s="35" t="s">
        <v>26</v>
      </c>
      <c r="C48" s="37" t="s">
        <v>62</v>
      </c>
      <c r="D48" s="37" t="s">
        <v>24</v>
      </c>
      <c r="E48" s="37" t="s">
        <v>118</v>
      </c>
      <c r="F48" s="37"/>
      <c r="G48" s="35" t="s">
        <v>16</v>
      </c>
      <c r="H48" s="37">
        <f>IF((F48-$I$2)&gt;0,F48-$I$2,0)</f>
        <v>0</v>
      </c>
      <c r="I48" s="37">
        <f>IF(OR(G48="снят",F48&gt;$G$2),100,IF(G48="н/я",150,SUM(H48,G48)))</f>
        <v>100</v>
      </c>
      <c r="J48" s="37"/>
      <c r="K48" s="35"/>
      <c r="L48" s="37"/>
      <c r="M48" s="37"/>
      <c r="N48" s="37" t="e">
        <f t="shared" si="7"/>
        <v>#VALUE!</v>
      </c>
      <c r="O48" s="37">
        <f>(F48+J48)</f>
        <v>0</v>
      </c>
      <c r="P48" s="37">
        <f>IF(C48&lt;&gt;0,IF(I48+M48&lt;&gt;200,I48+M48,200),301)</f>
        <v>100</v>
      </c>
      <c r="Q48" s="39" t="s">
        <v>15</v>
      </c>
    </row>
    <row r="49" spans="1:17" ht="12.75">
      <c r="A49" s="34">
        <v>105</v>
      </c>
      <c r="B49" s="35" t="s">
        <v>26</v>
      </c>
      <c r="C49" s="37" t="s">
        <v>36</v>
      </c>
      <c r="D49" s="37" t="s">
        <v>24</v>
      </c>
      <c r="E49" s="37" t="s">
        <v>55</v>
      </c>
      <c r="F49" s="37"/>
      <c r="G49" s="35" t="s">
        <v>16</v>
      </c>
      <c r="H49" s="37">
        <f>IF((F49-$I$2)&gt;0,F49-$I$2,0)</f>
        <v>0</v>
      </c>
      <c r="I49" s="37">
        <f>IF(OR(G49="снят",F49&gt;$G$2),100,IF(G49="н/я",150,SUM(H49,G49)))</f>
        <v>100</v>
      </c>
      <c r="J49" s="37"/>
      <c r="K49" s="35"/>
      <c r="L49" s="37"/>
      <c r="M49" s="37"/>
      <c r="N49" s="37" t="e">
        <f t="shared" si="7"/>
        <v>#VALUE!</v>
      </c>
      <c r="O49" s="37">
        <f>(F49+J49)</f>
        <v>0</v>
      </c>
      <c r="P49" s="37">
        <f>IF(C49&lt;&gt;0,IF(I49+M49&lt;&gt;200,I49+M49,200),301)</f>
        <v>100</v>
      </c>
      <c r="Q49" s="39" t="s">
        <v>15</v>
      </c>
    </row>
    <row r="50" spans="1:17" ht="15.75">
      <c r="A50" s="34"/>
      <c r="B50" s="35"/>
      <c r="C50" s="46" t="s">
        <v>39</v>
      </c>
      <c r="D50" s="46"/>
      <c r="E50" s="38" t="s">
        <v>168</v>
      </c>
      <c r="F50" s="37"/>
      <c r="G50" s="35"/>
      <c r="H50" s="37"/>
      <c r="I50" s="37"/>
      <c r="J50" s="37"/>
      <c r="K50" s="35"/>
      <c r="L50" s="37"/>
      <c r="M50" s="37"/>
      <c r="N50" s="37">
        <f t="shared" si="7"/>
        <v>0</v>
      </c>
      <c r="O50" s="37"/>
      <c r="P50" s="37"/>
      <c r="Q50" s="39"/>
    </row>
    <row r="51" spans="1:17" ht="12.75">
      <c r="A51" s="34">
        <v>206</v>
      </c>
      <c r="B51" s="35" t="s">
        <v>27</v>
      </c>
      <c r="C51" s="37" t="s">
        <v>29</v>
      </c>
      <c r="D51" s="37" t="s">
        <v>24</v>
      </c>
      <c r="E51" s="37" t="s">
        <v>38</v>
      </c>
      <c r="F51" s="37">
        <v>35.1</v>
      </c>
      <c r="G51" s="35">
        <v>0</v>
      </c>
      <c r="H51" s="37">
        <f aca="true" t="shared" si="10" ref="H51:H56">IF((F51-$I$2)&gt;0,F51-$I$2,0)</f>
        <v>0</v>
      </c>
      <c r="I51" s="37">
        <f aca="true" t="shared" si="11" ref="I51:I56">IF(OR(G51="снят",F51&gt;$G$2),100,IF(G51="н/я",150,SUM(H51,G51)))</f>
        <v>0</v>
      </c>
      <c r="J51" s="37"/>
      <c r="K51" s="35"/>
      <c r="L51" s="37"/>
      <c r="M51" s="37"/>
      <c r="N51" s="37">
        <f t="shared" si="7"/>
        <v>0</v>
      </c>
      <c r="O51" s="37">
        <f aca="true" t="shared" si="12" ref="O51:O56">(F51+J51)</f>
        <v>35.1</v>
      </c>
      <c r="P51" s="37">
        <f aca="true" t="shared" si="13" ref="P51:P56">IF(C51&lt;&gt;0,IF(I51+M51&lt;&gt;200,I51+M51,200),301)</f>
        <v>0</v>
      </c>
      <c r="Q51" s="39">
        <v>1</v>
      </c>
    </row>
    <row r="52" spans="1:17" ht="12.75">
      <c r="A52" s="34">
        <v>201</v>
      </c>
      <c r="B52" s="35" t="s">
        <v>27</v>
      </c>
      <c r="C52" s="37" t="s">
        <v>78</v>
      </c>
      <c r="D52" s="37" t="s">
        <v>22</v>
      </c>
      <c r="E52" s="37" t="s">
        <v>79</v>
      </c>
      <c r="F52" s="37">
        <v>48.2</v>
      </c>
      <c r="G52" s="35">
        <v>0</v>
      </c>
      <c r="H52" s="37">
        <f>IF((F52-$I$2)&gt;0,F52-$I$2,0)</f>
        <v>8.200000000000003</v>
      </c>
      <c r="I52" s="37">
        <f>IF(OR(G52="снят",F52&gt;$G$2),100,IF(G52="н/я",150,SUM(H52,G52)))</f>
        <v>8.200000000000003</v>
      </c>
      <c r="J52" s="37"/>
      <c r="K52" s="35"/>
      <c r="L52" s="37"/>
      <c r="M52" s="37"/>
      <c r="N52" s="37">
        <f>(G52+K52)</f>
        <v>0</v>
      </c>
      <c r="O52" s="37">
        <f>(F52+J52)</f>
        <v>48.2</v>
      </c>
      <c r="P52" s="37">
        <f>IF(C52&lt;&gt;0,IF(I52+M52&lt;&gt;200,I52+M52,200),301)</f>
        <v>8.200000000000003</v>
      </c>
      <c r="Q52" s="39">
        <v>2</v>
      </c>
    </row>
    <row r="53" spans="1:17" ht="12.75">
      <c r="A53" s="34">
        <v>204</v>
      </c>
      <c r="B53" s="35" t="s">
        <v>27</v>
      </c>
      <c r="C53" s="37" t="s">
        <v>81</v>
      </c>
      <c r="D53" s="37" t="s">
        <v>24</v>
      </c>
      <c r="E53" s="37" t="s">
        <v>83</v>
      </c>
      <c r="F53" s="37">
        <v>43.9</v>
      </c>
      <c r="G53" s="35">
        <v>5</v>
      </c>
      <c r="H53" s="37">
        <f t="shared" si="10"/>
        <v>3.8999999999999986</v>
      </c>
      <c r="I53" s="37">
        <f t="shared" si="11"/>
        <v>8.899999999999999</v>
      </c>
      <c r="J53" s="37"/>
      <c r="K53" s="35"/>
      <c r="L53" s="37"/>
      <c r="M53" s="37"/>
      <c r="N53" s="37">
        <f t="shared" si="7"/>
        <v>5</v>
      </c>
      <c r="O53" s="37">
        <f t="shared" si="12"/>
        <v>43.9</v>
      </c>
      <c r="P53" s="37">
        <f t="shared" si="13"/>
        <v>8.899999999999999</v>
      </c>
      <c r="Q53" s="39">
        <v>3</v>
      </c>
    </row>
    <row r="54" spans="1:17" ht="12.75">
      <c r="A54" s="34">
        <v>203</v>
      </c>
      <c r="B54" s="35" t="s">
        <v>27</v>
      </c>
      <c r="C54" s="37" t="s">
        <v>162</v>
      </c>
      <c r="D54" s="37" t="s">
        <v>56</v>
      </c>
      <c r="E54" s="37" t="s">
        <v>163</v>
      </c>
      <c r="F54" s="37">
        <v>52.6</v>
      </c>
      <c r="G54" s="35">
        <v>10</v>
      </c>
      <c r="H54" s="37">
        <f t="shared" si="10"/>
        <v>12.600000000000001</v>
      </c>
      <c r="I54" s="37">
        <f t="shared" si="11"/>
        <v>22.6</v>
      </c>
      <c r="J54" s="37"/>
      <c r="K54" s="35"/>
      <c r="L54" s="37"/>
      <c r="M54" s="37"/>
      <c r="N54" s="37">
        <f t="shared" si="7"/>
        <v>10</v>
      </c>
      <c r="O54" s="37">
        <f t="shared" si="12"/>
        <v>52.6</v>
      </c>
      <c r="P54" s="37">
        <f t="shared" si="13"/>
        <v>22.6</v>
      </c>
      <c r="Q54" s="39">
        <v>4</v>
      </c>
    </row>
    <row r="55" spans="1:17" ht="12.75">
      <c r="A55" s="34">
        <v>202</v>
      </c>
      <c r="B55" s="35" t="s">
        <v>27</v>
      </c>
      <c r="C55" s="37" t="s">
        <v>57</v>
      </c>
      <c r="D55" s="37" t="s">
        <v>19</v>
      </c>
      <c r="E55" s="37" t="s">
        <v>59</v>
      </c>
      <c r="F55" s="37"/>
      <c r="G55" s="35" t="s">
        <v>16</v>
      </c>
      <c r="H55" s="37">
        <f t="shared" si="10"/>
        <v>0</v>
      </c>
      <c r="I55" s="37">
        <f t="shared" si="11"/>
        <v>100</v>
      </c>
      <c r="J55" s="37"/>
      <c r="K55" s="35"/>
      <c r="L55" s="37"/>
      <c r="M55" s="37"/>
      <c r="N55" s="37" t="e">
        <f t="shared" si="7"/>
        <v>#VALUE!</v>
      </c>
      <c r="O55" s="37">
        <f t="shared" si="12"/>
        <v>0</v>
      </c>
      <c r="P55" s="37">
        <f t="shared" si="13"/>
        <v>100</v>
      </c>
      <c r="Q55" s="39" t="s">
        <v>15</v>
      </c>
    </row>
    <row r="56" spans="1:17" ht="12.75">
      <c r="A56" s="34">
        <v>205</v>
      </c>
      <c r="B56" s="35" t="s">
        <v>27</v>
      </c>
      <c r="C56" s="37" t="s">
        <v>29</v>
      </c>
      <c r="D56" s="37" t="s">
        <v>24</v>
      </c>
      <c r="E56" s="37" t="s">
        <v>30</v>
      </c>
      <c r="F56" s="37"/>
      <c r="G56" s="35" t="s">
        <v>16</v>
      </c>
      <c r="H56" s="37">
        <f t="shared" si="10"/>
        <v>0</v>
      </c>
      <c r="I56" s="37">
        <f t="shared" si="11"/>
        <v>100</v>
      </c>
      <c r="J56" s="37"/>
      <c r="K56" s="35"/>
      <c r="L56" s="37"/>
      <c r="M56" s="37"/>
      <c r="N56" s="37" t="e">
        <f t="shared" si="7"/>
        <v>#VALUE!</v>
      </c>
      <c r="O56" s="37">
        <f t="shared" si="12"/>
        <v>0</v>
      </c>
      <c r="P56" s="37">
        <f t="shared" si="13"/>
        <v>100</v>
      </c>
      <c r="Q56" s="39" t="s">
        <v>15</v>
      </c>
    </row>
  </sheetData>
  <mergeCells count="5">
    <mergeCell ref="C50:D50"/>
    <mergeCell ref="A1:M1"/>
    <mergeCell ref="A2:B2"/>
    <mergeCell ref="C29:D29"/>
    <mergeCell ref="C44:D4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21"/>
  <sheetViews>
    <sheetView workbookViewId="0" topLeftCell="C1">
      <selection activeCell="C19" sqref="C19"/>
    </sheetView>
  </sheetViews>
  <sheetFormatPr defaultColWidth="9.00390625" defaultRowHeight="12.75"/>
  <cols>
    <col min="1" max="1" width="4.00390625" style="0" hidden="1" customWidth="1"/>
    <col min="2" max="2" width="5.625" style="0" hidden="1" customWidth="1"/>
    <col min="3" max="3" width="24.25390625" style="0" customWidth="1"/>
    <col min="4" max="4" width="19.625" style="0" customWidth="1"/>
    <col min="5" max="5" width="41.625" style="0" customWidth="1"/>
    <col min="6" max="6" width="11.00390625" style="0" customWidth="1"/>
    <col min="7" max="7" width="8.25390625" style="0" customWidth="1"/>
    <col min="9" max="9" width="10.00390625" style="0" customWidth="1"/>
    <col min="10" max="10" width="5.625" style="0" customWidth="1"/>
  </cols>
  <sheetData>
    <row r="1" spans="1:10" ht="18">
      <c r="A1" s="47" t="s">
        <v>123</v>
      </c>
      <c r="B1" s="47"/>
      <c r="C1" s="47"/>
      <c r="D1" s="47"/>
      <c r="E1" s="47"/>
      <c r="F1" s="47"/>
      <c r="G1" s="47"/>
      <c r="H1" s="47"/>
      <c r="I1" s="47"/>
      <c r="J1" s="6"/>
    </row>
    <row r="2" spans="1:10" ht="15.75">
      <c r="A2" s="48" t="s">
        <v>0</v>
      </c>
      <c r="B2" s="48"/>
      <c r="C2" s="9" t="s">
        <v>122</v>
      </c>
      <c r="D2" s="7" t="s">
        <v>86</v>
      </c>
      <c r="E2" s="2" t="s">
        <v>169</v>
      </c>
      <c r="F2" s="3" t="s">
        <v>14</v>
      </c>
      <c r="G2" s="10">
        <v>500</v>
      </c>
      <c r="H2" s="3" t="s">
        <v>1</v>
      </c>
      <c r="I2" s="11">
        <v>0</v>
      </c>
      <c r="J2" s="6"/>
    </row>
    <row r="3" spans="1:10" ht="72">
      <c r="A3" s="13" t="s">
        <v>12</v>
      </c>
      <c r="B3" s="14"/>
      <c r="C3" s="12" t="s">
        <v>13</v>
      </c>
      <c r="D3" s="49" t="s">
        <v>87</v>
      </c>
      <c r="E3" s="49"/>
      <c r="F3" s="15" t="s">
        <v>4</v>
      </c>
      <c r="G3" s="16" t="s">
        <v>88</v>
      </c>
      <c r="H3" s="15" t="s">
        <v>6</v>
      </c>
      <c r="I3" s="15" t="s">
        <v>7</v>
      </c>
      <c r="J3" s="42" t="s">
        <v>9</v>
      </c>
    </row>
    <row r="4" spans="1:10" ht="15.75">
      <c r="A4" s="4"/>
      <c r="B4" s="5"/>
      <c r="C4" s="8" t="s">
        <v>95</v>
      </c>
      <c r="D4" s="1" t="s">
        <v>171</v>
      </c>
      <c r="E4" s="1"/>
      <c r="F4" s="43">
        <v>98</v>
      </c>
      <c r="G4" s="5">
        <v>10</v>
      </c>
      <c r="H4" s="1">
        <f>IF((F4-$I$2)&gt;0,F4-$I$2,0)</f>
        <v>98</v>
      </c>
      <c r="I4" s="1">
        <f>SUM(H4,G4)</f>
        <v>108</v>
      </c>
      <c r="J4" s="6">
        <v>1</v>
      </c>
    </row>
    <row r="5" spans="1:10" ht="15.75">
      <c r="A5" s="4"/>
      <c r="B5" s="5"/>
      <c r="C5" s="8" t="s">
        <v>96</v>
      </c>
      <c r="D5" s="1" t="s">
        <v>170</v>
      </c>
      <c r="E5" s="1"/>
      <c r="F5" s="43">
        <v>108</v>
      </c>
      <c r="G5" s="5">
        <v>5</v>
      </c>
      <c r="H5" s="1">
        <f aca="true" t="shared" si="0" ref="H5:H18">IF((F5-$I$2)&gt;0,F5-$I$2,0)</f>
        <v>108</v>
      </c>
      <c r="I5" s="1">
        <f aca="true" t="shared" si="1" ref="I5:I18">SUM(H5,G5)</f>
        <v>113</v>
      </c>
      <c r="J5" s="6">
        <v>2</v>
      </c>
    </row>
    <row r="6" spans="1:10" ht="15.75">
      <c r="A6" s="4"/>
      <c r="B6" s="5"/>
      <c r="C6" s="8" t="s">
        <v>22</v>
      </c>
      <c r="D6" s="1" t="s">
        <v>193</v>
      </c>
      <c r="E6" s="1"/>
      <c r="F6" s="43">
        <v>118.9</v>
      </c>
      <c r="G6" s="5">
        <v>15</v>
      </c>
      <c r="H6" s="1">
        <f t="shared" si="0"/>
        <v>118.9</v>
      </c>
      <c r="I6" s="1">
        <f t="shared" si="1"/>
        <v>133.9</v>
      </c>
      <c r="J6" s="6">
        <v>3</v>
      </c>
    </row>
    <row r="7" spans="1:10" ht="15.75">
      <c r="A7" s="4"/>
      <c r="B7" s="5"/>
      <c r="C7" s="8" t="s">
        <v>89</v>
      </c>
      <c r="D7" s="1" t="s">
        <v>173</v>
      </c>
      <c r="E7" s="1"/>
      <c r="F7" s="1">
        <v>87.4</v>
      </c>
      <c r="G7" s="5">
        <v>155</v>
      </c>
      <c r="H7" s="1">
        <f t="shared" si="0"/>
        <v>87.4</v>
      </c>
      <c r="I7" s="1">
        <f t="shared" si="1"/>
        <v>242.4</v>
      </c>
      <c r="J7" s="6">
        <v>4</v>
      </c>
    </row>
    <row r="8" spans="1:10" ht="15.75">
      <c r="A8" s="4"/>
      <c r="B8" s="5"/>
      <c r="C8" s="8" t="s">
        <v>92</v>
      </c>
      <c r="D8" s="1" t="s">
        <v>172</v>
      </c>
      <c r="E8" s="1"/>
      <c r="F8" s="1">
        <v>87.4</v>
      </c>
      <c r="G8" s="5">
        <v>165</v>
      </c>
      <c r="H8" s="1">
        <f t="shared" si="0"/>
        <v>87.4</v>
      </c>
      <c r="I8" s="1">
        <f t="shared" si="1"/>
        <v>252.4</v>
      </c>
      <c r="J8" s="6">
        <v>5</v>
      </c>
    </row>
    <row r="9" spans="1:10" ht="15.75">
      <c r="A9" s="4"/>
      <c r="B9" s="5"/>
      <c r="C9" s="8" t="s">
        <v>93</v>
      </c>
      <c r="D9" s="1" t="s">
        <v>174</v>
      </c>
      <c r="E9" s="1"/>
      <c r="F9" s="1">
        <v>93.9</v>
      </c>
      <c r="G9" s="5">
        <v>160</v>
      </c>
      <c r="H9" s="1">
        <f t="shared" si="0"/>
        <v>93.9</v>
      </c>
      <c r="I9" s="1">
        <f t="shared" si="1"/>
        <v>253.9</v>
      </c>
      <c r="J9" s="6">
        <v>6</v>
      </c>
    </row>
    <row r="10" spans="1:10" ht="15.75">
      <c r="A10" s="4"/>
      <c r="B10" s="5"/>
      <c r="C10" s="8" t="s">
        <v>176</v>
      </c>
      <c r="D10" s="1" t="s">
        <v>181</v>
      </c>
      <c r="E10" s="1"/>
      <c r="F10" s="43">
        <v>89.5</v>
      </c>
      <c r="G10" s="5">
        <v>165</v>
      </c>
      <c r="H10" s="1">
        <f t="shared" si="0"/>
        <v>89.5</v>
      </c>
      <c r="I10" s="1">
        <f t="shared" si="1"/>
        <v>254.5</v>
      </c>
      <c r="J10" s="6">
        <v>7</v>
      </c>
    </row>
    <row r="11" spans="1:10" ht="15.75">
      <c r="A11" s="4"/>
      <c r="B11" s="5"/>
      <c r="C11" s="8" t="s">
        <v>119</v>
      </c>
      <c r="D11" s="1" t="s">
        <v>179</v>
      </c>
      <c r="E11" s="1"/>
      <c r="F11" s="43">
        <v>107.8</v>
      </c>
      <c r="G11" s="5">
        <v>150</v>
      </c>
      <c r="H11" s="1">
        <f t="shared" si="0"/>
        <v>107.8</v>
      </c>
      <c r="I11" s="1">
        <f t="shared" si="1"/>
        <v>257.8</v>
      </c>
      <c r="J11" s="6">
        <v>8</v>
      </c>
    </row>
    <row r="12" spans="1:10" ht="15.75">
      <c r="A12" s="4"/>
      <c r="B12" s="5"/>
      <c r="C12" s="8" t="s">
        <v>19</v>
      </c>
      <c r="D12" s="1" t="s">
        <v>185</v>
      </c>
      <c r="E12" s="1"/>
      <c r="F12" s="43">
        <v>113.1</v>
      </c>
      <c r="G12" s="5">
        <v>160</v>
      </c>
      <c r="H12" s="1">
        <f t="shared" si="0"/>
        <v>113.1</v>
      </c>
      <c r="I12" s="1">
        <f t="shared" si="1"/>
        <v>273.1</v>
      </c>
      <c r="J12" s="6">
        <v>9</v>
      </c>
    </row>
    <row r="13" spans="1:10" ht="15.75">
      <c r="A13" s="4"/>
      <c r="B13" s="5"/>
      <c r="C13" s="8" t="s">
        <v>177</v>
      </c>
      <c r="D13" s="1" t="s">
        <v>182</v>
      </c>
      <c r="E13" s="1"/>
      <c r="F13" s="43">
        <v>136.9</v>
      </c>
      <c r="G13" s="5">
        <v>170</v>
      </c>
      <c r="H13" s="1">
        <f t="shared" si="0"/>
        <v>136.9</v>
      </c>
      <c r="I13" s="1">
        <f t="shared" si="1"/>
        <v>306.9</v>
      </c>
      <c r="J13" s="6">
        <v>10</v>
      </c>
    </row>
    <row r="14" spans="1:10" ht="15.75">
      <c r="A14" s="4"/>
      <c r="B14" s="5"/>
      <c r="C14" s="8" t="s">
        <v>94</v>
      </c>
      <c r="D14" s="1" t="s">
        <v>191</v>
      </c>
      <c r="E14" s="1"/>
      <c r="F14" s="43">
        <v>156.2</v>
      </c>
      <c r="G14" s="5">
        <v>165</v>
      </c>
      <c r="H14" s="1">
        <f t="shared" si="0"/>
        <v>156.2</v>
      </c>
      <c r="I14" s="1">
        <f t="shared" si="1"/>
        <v>321.2</v>
      </c>
      <c r="J14" s="6">
        <v>11</v>
      </c>
    </row>
    <row r="15" spans="1:10" ht="15.75">
      <c r="A15" s="4"/>
      <c r="B15" s="5"/>
      <c r="C15" s="8" t="s">
        <v>175</v>
      </c>
      <c r="D15" s="1" t="s">
        <v>180</v>
      </c>
      <c r="E15" s="1"/>
      <c r="F15" s="43">
        <v>77.8</v>
      </c>
      <c r="G15" s="5">
        <v>305</v>
      </c>
      <c r="H15" s="1">
        <f t="shared" si="0"/>
        <v>77.8</v>
      </c>
      <c r="I15" s="1">
        <f t="shared" si="1"/>
        <v>382.8</v>
      </c>
      <c r="J15" s="6">
        <v>12</v>
      </c>
    </row>
    <row r="16" spans="1:10" ht="15.75">
      <c r="A16" s="4"/>
      <c r="B16" s="5"/>
      <c r="C16" s="8" t="s">
        <v>90</v>
      </c>
      <c r="D16" s="1" t="s">
        <v>190</v>
      </c>
      <c r="E16" s="1"/>
      <c r="F16" s="43">
        <v>94.5</v>
      </c>
      <c r="G16" s="5">
        <v>300</v>
      </c>
      <c r="H16" s="1">
        <f t="shared" si="0"/>
        <v>94.5</v>
      </c>
      <c r="I16" s="1">
        <f t="shared" si="1"/>
        <v>394.5</v>
      </c>
      <c r="J16" s="6">
        <v>13</v>
      </c>
    </row>
    <row r="17" spans="1:10" ht="15.75">
      <c r="A17" s="4"/>
      <c r="B17" s="5"/>
      <c r="C17" s="8" t="s">
        <v>183</v>
      </c>
      <c r="D17" s="1" t="s">
        <v>186</v>
      </c>
      <c r="E17" s="1"/>
      <c r="F17" s="43">
        <v>101.5</v>
      </c>
      <c r="G17" s="5">
        <v>300</v>
      </c>
      <c r="H17" s="1">
        <f t="shared" si="0"/>
        <v>101.5</v>
      </c>
      <c r="I17" s="1">
        <f t="shared" si="1"/>
        <v>401.5</v>
      </c>
      <c r="J17" s="6">
        <v>14</v>
      </c>
    </row>
    <row r="18" spans="1:10" ht="15.75">
      <c r="A18" s="4"/>
      <c r="B18" s="5"/>
      <c r="C18" s="8" t="s">
        <v>184</v>
      </c>
      <c r="D18" s="1" t="s">
        <v>187</v>
      </c>
      <c r="E18" s="1"/>
      <c r="F18" s="43">
        <v>147.7</v>
      </c>
      <c r="G18" s="5">
        <v>310</v>
      </c>
      <c r="H18" s="1">
        <f t="shared" si="0"/>
        <v>147.7</v>
      </c>
      <c r="I18" s="1">
        <f t="shared" si="1"/>
        <v>457.7</v>
      </c>
      <c r="J18" s="6">
        <v>15</v>
      </c>
    </row>
    <row r="19" spans="1:10" ht="15.75">
      <c r="A19" s="4"/>
      <c r="B19" s="5"/>
      <c r="C19" s="8" t="s">
        <v>91</v>
      </c>
      <c r="D19" s="1" t="s">
        <v>178</v>
      </c>
      <c r="E19" s="1"/>
      <c r="F19" s="43"/>
      <c r="G19" s="5" t="s">
        <v>192</v>
      </c>
      <c r="H19" s="1"/>
      <c r="I19" s="1">
        <v>1000</v>
      </c>
      <c r="J19" s="6" t="s">
        <v>15</v>
      </c>
    </row>
    <row r="20" spans="1:10" ht="15.75">
      <c r="A20" s="4"/>
      <c r="B20" s="5"/>
      <c r="C20" s="8" t="s">
        <v>121</v>
      </c>
      <c r="D20" s="1" t="s">
        <v>188</v>
      </c>
      <c r="E20" s="1"/>
      <c r="F20" s="43"/>
      <c r="G20" s="5" t="s">
        <v>192</v>
      </c>
      <c r="H20" s="1"/>
      <c r="I20" s="1">
        <v>1000</v>
      </c>
      <c r="J20" s="6" t="s">
        <v>15</v>
      </c>
    </row>
    <row r="21" spans="1:10" ht="15.75">
      <c r="A21" s="4"/>
      <c r="B21" s="5"/>
      <c r="C21" s="8" t="s">
        <v>120</v>
      </c>
      <c r="D21" s="1" t="s">
        <v>189</v>
      </c>
      <c r="E21" s="1"/>
      <c r="F21" s="43"/>
      <c r="G21" s="5" t="s">
        <v>192</v>
      </c>
      <c r="H21" s="1"/>
      <c r="I21" s="1">
        <v>1000</v>
      </c>
      <c r="J21" s="6" t="s">
        <v>15</v>
      </c>
    </row>
  </sheetData>
  <mergeCells count="3">
    <mergeCell ref="A1:I1"/>
    <mergeCell ref="A2:B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</dc:creator>
  <cp:keywords/>
  <dc:description/>
  <cp:lastModifiedBy>Дмитрий</cp:lastModifiedBy>
  <cp:lastPrinted>2003-07-12T08:54:12Z</cp:lastPrinted>
  <dcterms:created xsi:type="dcterms:W3CDTF">2001-05-23T15:46:40Z</dcterms:created>
  <dcterms:modified xsi:type="dcterms:W3CDTF">2004-05-17T17:36:34Z</dcterms:modified>
  <cp:category/>
  <cp:version/>
  <cp:contentType/>
  <cp:contentStatus/>
</cp:coreProperties>
</file>