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1985" windowHeight="8295" tabRatio="601" activeTab="1"/>
  </bookViews>
  <sheets>
    <sheet name="Дебют" sheetId="1" r:id="rId1"/>
    <sheet name="Прогресс" sheetId="2" r:id="rId2"/>
    <sheet name="Матер" sheetId="3" r:id="rId3"/>
    <sheet name="Эстафета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<sst xmlns="http://schemas.openxmlformats.org/spreadsheetml/2006/main" count="589" uniqueCount="178">
  <si>
    <t>Дата</t>
  </si>
  <si>
    <t>Контроль</t>
  </si>
  <si>
    <t>Спортсмен</t>
  </si>
  <si>
    <t>Собака</t>
  </si>
  <si>
    <t>Время</t>
  </si>
  <si>
    <t>Штраф собаки</t>
  </si>
  <si>
    <t>Штраф за время</t>
  </si>
  <si>
    <t>Всего штраф</t>
  </si>
  <si>
    <t>Общий штраф</t>
  </si>
  <si>
    <t>Место</t>
  </si>
  <si>
    <t>Общий штраф собаки</t>
  </si>
  <si>
    <t>Общее время</t>
  </si>
  <si>
    <t>Стартовый №</t>
  </si>
  <si>
    <t>Команда</t>
  </si>
  <si>
    <t>Предел</t>
  </si>
  <si>
    <t>-</t>
  </si>
  <si>
    <t>снят</t>
  </si>
  <si>
    <t>Категория</t>
  </si>
  <si>
    <t>L</t>
  </si>
  <si>
    <t>ДТЮ</t>
  </si>
  <si>
    <t>шелти Вернисаж</t>
  </si>
  <si>
    <t>Стандарт</t>
  </si>
  <si>
    <t>Антей</t>
  </si>
  <si>
    <t>Селеткова Е</t>
  </si>
  <si>
    <t>ШАР</t>
  </si>
  <si>
    <t>Медиум+мини</t>
  </si>
  <si>
    <t>M</t>
  </si>
  <si>
    <t>S</t>
  </si>
  <si>
    <t>Митрошина А</t>
  </si>
  <si>
    <t>Катутис А</t>
  </si>
  <si>
    <t>шелти Пайнери</t>
  </si>
  <si>
    <t>шелти Виолетта</t>
  </si>
  <si>
    <t>метис Мейси</t>
  </si>
  <si>
    <t>Медиум+Мини</t>
  </si>
  <si>
    <t>Гашева А</t>
  </si>
  <si>
    <t>б/к Ассоль</t>
  </si>
  <si>
    <t>б/к Аруна</t>
  </si>
  <si>
    <t>Зворыгина Л</t>
  </si>
  <si>
    <t>шелти Лисенок</t>
  </si>
  <si>
    <t>вельш/т Девид</t>
  </si>
  <si>
    <t>Отдельно мини</t>
  </si>
  <si>
    <t>Кирьянова Е</t>
  </si>
  <si>
    <t>Косяков А</t>
  </si>
  <si>
    <t>шелти Ноктюрн</t>
  </si>
  <si>
    <t>Тебенькова О</t>
  </si>
  <si>
    <t>Карпушина Н</t>
  </si>
  <si>
    <t>Чебыкина И</t>
  </si>
  <si>
    <t>Зенкова А</t>
  </si>
  <si>
    <t>н/о Брайтон</t>
  </si>
  <si>
    <t>голден Виктория</t>
  </si>
  <si>
    <t>шелти Пьеро</t>
  </si>
  <si>
    <t>Катаева В</t>
  </si>
  <si>
    <t>б/к А. Джем</t>
  </si>
  <si>
    <t>Кусакина А</t>
  </si>
  <si>
    <t>б/к Акелла</t>
  </si>
  <si>
    <t>доберман Ральф</t>
  </si>
  <si>
    <t>вельштерьер Макси</t>
  </si>
  <si>
    <t>Штернберг Н</t>
  </si>
  <si>
    <t>шелти Золотой Лис</t>
  </si>
  <si>
    <t>шелти Корн Колед</t>
  </si>
  <si>
    <t>б/к Альма</t>
  </si>
  <si>
    <t>КСС</t>
  </si>
  <si>
    <t>Овченкова Ю</t>
  </si>
  <si>
    <t>шелти Найт Флай</t>
  </si>
  <si>
    <t>метис Джем-2</t>
  </si>
  <si>
    <t>Бондарева А</t>
  </si>
  <si>
    <t>боксер Джек</t>
  </si>
  <si>
    <t>Черкашина А</t>
  </si>
  <si>
    <t>Пономарева Д</t>
  </si>
  <si>
    <t>ризеншнауцер Унга</t>
  </si>
  <si>
    <t>келпи Лолита</t>
  </si>
  <si>
    <t>Жданова Н</t>
  </si>
  <si>
    <t>н/о Дан (Джокер)</t>
  </si>
  <si>
    <t>Комиссарова И</t>
  </si>
  <si>
    <t>б/к Амазонка</t>
  </si>
  <si>
    <t>н/о Царица</t>
  </si>
  <si>
    <t>Лукашова А</t>
  </si>
  <si>
    <t>ДЕБЮТ</t>
  </si>
  <si>
    <t>ПРОГРЕСС</t>
  </si>
  <si>
    <t>МАСТЕР</t>
  </si>
  <si>
    <t>пшен. Терьер Эллайз Кейси</t>
  </si>
  <si>
    <t>ШАР/КСС</t>
  </si>
  <si>
    <t>Соловьева П</t>
  </si>
  <si>
    <t>метис Гера</t>
  </si>
  <si>
    <t>метис Ля Ля</t>
  </si>
  <si>
    <t>дак ретривер Дина</t>
  </si>
  <si>
    <t>пудель Аделина</t>
  </si>
  <si>
    <t>Глазкова М</t>
  </si>
  <si>
    <t>пудель Рик</t>
  </si>
  <si>
    <t>8 участников</t>
  </si>
  <si>
    <t>Костарева Л</t>
  </si>
  <si>
    <t>Барандес Д</t>
  </si>
  <si>
    <t>б.к. Юнити</t>
  </si>
  <si>
    <t>н/о Аргус</t>
  </si>
  <si>
    <t>Попова Д</t>
  </si>
  <si>
    <t>шелти Вальтер</t>
  </si>
  <si>
    <t>Костюк К</t>
  </si>
  <si>
    <t>КСС/ДТЮ</t>
  </si>
  <si>
    <t>9 участников</t>
  </si>
  <si>
    <t>ам кок спан Пепилотта</t>
  </si>
  <si>
    <t>Отдельно стандарт</t>
  </si>
  <si>
    <t>Отдельно медиум</t>
  </si>
  <si>
    <t>Эстафета</t>
  </si>
  <si>
    <t>Состав</t>
  </si>
  <si>
    <t>Штраф команды</t>
  </si>
  <si>
    <t>ШАР-3</t>
  </si>
  <si>
    <t>КСС-1</t>
  </si>
  <si>
    <t>ШАР-5</t>
  </si>
  <si>
    <t>ШАР-2</t>
  </si>
  <si>
    <t>ШАР-4</t>
  </si>
  <si>
    <t>КСС-2</t>
  </si>
  <si>
    <t>ШАР-1</t>
  </si>
  <si>
    <t>Зорро-ДТЮ</t>
  </si>
  <si>
    <t>Черные Псы ДТЮ</t>
  </si>
  <si>
    <t>Второй этап Гран При Перми 2003/04</t>
  </si>
  <si>
    <t>14 марта</t>
  </si>
  <si>
    <t>14 участников</t>
  </si>
  <si>
    <t>Кудрин А</t>
  </si>
  <si>
    <t>пшен. Терьер Эллайз Кипли</t>
  </si>
  <si>
    <t>колли Люся</t>
  </si>
  <si>
    <t>Нохрина П</t>
  </si>
  <si>
    <t>Боронникова Г</t>
  </si>
  <si>
    <t>Вдовиченко Г</t>
  </si>
  <si>
    <t>ШАР/ДТЮ</t>
  </si>
  <si>
    <t>тюрверен Гесса</t>
  </si>
  <si>
    <t>доберман Джесси</t>
  </si>
  <si>
    <t>ирл терьер Жеральд</t>
  </si>
  <si>
    <t>ирл терьер Динки Дафни</t>
  </si>
  <si>
    <t>н.о. Хани</t>
  </si>
  <si>
    <t>Шестакова А</t>
  </si>
  <si>
    <t>кбт Патрик</t>
  </si>
  <si>
    <t>Шадрина С</t>
  </si>
  <si>
    <t>ирл терьер Жером</t>
  </si>
  <si>
    <t>шелти Кристиан</t>
  </si>
  <si>
    <t>Ганеева</t>
  </si>
  <si>
    <t>миттельшнауцер Тобик</t>
  </si>
  <si>
    <t>Гондик Н</t>
  </si>
  <si>
    <t>ам кок спаниель Майкл</t>
  </si>
  <si>
    <t>Гиниатулина</t>
  </si>
  <si>
    <t>метис Тиша</t>
  </si>
  <si>
    <t>Рудашевская Е</t>
  </si>
  <si>
    <t>шелти Алиса</t>
  </si>
  <si>
    <t>10 участников</t>
  </si>
  <si>
    <t>б.к. Амазонка</t>
  </si>
  <si>
    <t>пшен терьер Элайз Кипли</t>
  </si>
  <si>
    <t>12 участников</t>
  </si>
  <si>
    <t>ам кок спаниель Пепилотта</t>
  </si>
  <si>
    <t>7 участников</t>
  </si>
  <si>
    <t>30 участников</t>
  </si>
  <si>
    <t>н/о Хани</t>
  </si>
  <si>
    <t>б/к Юнити</t>
  </si>
  <si>
    <t>пудель Ася</t>
  </si>
  <si>
    <t>н/я</t>
  </si>
  <si>
    <t>шелти Юстас</t>
  </si>
  <si>
    <t>14 марта 2004</t>
  </si>
  <si>
    <t>15 команд</t>
  </si>
  <si>
    <t>Зворыгина+Корн, Штернберг+Виолетта, Катутис+Девид</t>
  </si>
  <si>
    <t>Кусакина+Альма, Катаева+Юстас, Селеткова+Вернисаж</t>
  </si>
  <si>
    <t>Незабудька-ДТЮ</t>
  </si>
  <si>
    <t>Лукашова+Ноктюрн, Косяков+Зол Лис, Овченкова+Джем-2</t>
  </si>
  <si>
    <t>Бондарева+Джек, Попова+Вальтер, Соловьева+Гера</t>
  </si>
  <si>
    <t>Глазкова+Рик, Кирьянова+Ля Ля, Костюк+Мейси</t>
  </si>
  <si>
    <t>Зворыгина+Пьеро, Черкашина+Ася, Зенкова+Брайтон</t>
  </si>
  <si>
    <t>ШАР-6</t>
  </si>
  <si>
    <t>Зенкова+Найт Флай, Черкашина+Джесси, Соловьева+Дина</t>
  </si>
  <si>
    <t>Штернберг+Лисенок, Митрошина+Макси, Попова+Пепилотта</t>
  </si>
  <si>
    <t>Карпушина+Виктория, Кудрин+Кипли, Комиссарова+Царица</t>
  </si>
  <si>
    <t>Кусакина+Акелла, Рудашевская+Алиса, Косяков+Ральф</t>
  </si>
  <si>
    <t>Катутис+Ассоль, Пономарева+Унга, Тебенькова+Аруна</t>
  </si>
  <si>
    <t>Бронникова+Кейси, Гашева+Аделина, Комиссарова+Амазонка</t>
  </si>
  <si>
    <t>Терьер+ Антей</t>
  </si>
  <si>
    <t>Чебыкина+Жеральд, Шадрина+Жером, Кирьянова+Динки Дафни</t>
  </si>
  <si>
    <t>Смена-ДТЮ</t>
  </si>
  <si>
    <t>Лукашова+Кристиан, Шестакова+Патрик, Гондик+Майкл</t>
  </si>
  <si>
    <t>Крейзи-ДТЮ</t>
  </si>
  <si>
    <t>Катаева+А.Джем, Жданова+Дан, Нохрина+Люся</t>
  </si>
  <si>
    <t>Второй этап Гран При Эстафет 2003/04</t>
  </si>
  <si>
    <t>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</si>
</sst>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12">
    <font>
      <sz val="10"/>
      <name val="Arial Cyr"/>
      <family val="0"/>
    </font>
    <font>
      <b/>
      <sz val="14"/>
      <name val="Arial Cyr"/>
      <family val="2"/>
    </font>
    <font>
      <b/>
      <sz val="10"/>
      <name val="Arial Cyr"/>
      <family val="0"/>
    </font>
    <font>
      <b/>
      <sz val="11"/>
      <name val="Courier New Cyr"/>
      <family val="3"/>
    </font>
    <font>
      <b/>
      <sz val="10"/>
      <name val="Courier New Cyr"/>
      <family val="3"/>
    </font>
    <font>
      <b/>
      <sz val="8"/>
      <name val="Courier New Cyr"/>
      <family val="0"/>
    </font>
    <font>
      <b/>
      <sz val="9"/>
      <name val="Courier New Cyr"/>
      <family val="0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3" xfId="0" applyNumberFormat="1" applyBorder="1" applyAlignment="1">
      <alignment/>
    </xf>
    <xf numFmtId="4" fontId="3" fillId="0" borderId="4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textRotation="90" wrapText="1"/>
    </xf>
    <xf numFmtId="4" fontId="3" fillId="0" borderId="4" xfId="0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4" fontId="5" fillId="0" borderId="13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 vertical="center" textRotation="90"/>
    </xf>
    <xf numFmtId="4" fontId="6" fillId="0" borderId="13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 textRotation="90"/>
    </xf>
    <xf numFmtId="3" fontId="0" fillId="0" borderId="18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4" fillId="0" borderId="8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 textRotation="90" wrapText="1"/>
    </xf>
    <xf numFmtId="1" fontId="0" fillId="0" borderId="12" xfId="0" applyNumberFormat="1" applyBorder="1" applyAlignment="1">
      <alignment/>
    </xf>
    <xf numFmtId="1" fontId="4" fillId="0" borderId="8" xfId="0" applyNumberFormat="1" applyFont="1" applyBorder="1" applyAlignment="1">
      <alignment horizontal="center" vertical="center" textRotation="90" wrapText="1"/>
    </xf>
    <xf numFmtId="3" fontId="0" fillId="0" borderId="19" xfId="0" applyNumberForma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 vertical="center" textRotation="90"/>
    </xf>
    <xf numFmtId="3" fontId="0" fillId="0" borderId="22" xfId="0" applyNumberFormat="1" applyBorder="1" applyAlignment="1">
      <alignment horizontal="center"/>
    </xf>
    <xf numFmtId="49" fontId="4" fillId="0" borderId="8" xfId="0" applyNumberFormat="1" applyFont="1" applyBorder="1" applyAlignment="1">
      <alignment horizontal="center" vertical="center"/>
    </xf>
    <xf numFmtId="3" fontId="0" fillId="0" borderId="2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6" xfId="0" applyNumberFormat="1" applyBorder="1" applyAlignment="1">
      <alignment/>
    </xf>
    <xf numFmtId="4" fontId="0" fillId="0" borderId="9" xfId="0" applyNumberFormat="1" applyBorder="1" applyAlignment="1">
      <alignment/>
    </xf>
    <xf numFmtId="3" fontId="0" fillId="0" borderId="24" xfId="0" applyNumberFormat="1" applyBorder="1" applyAlignment="1">
      <alignment/>
    </xf>
    <xf numFmtId="1" fontId="0" fillId="0" borderId="8" xfId="0" applyNumberFormat="1" applyBorder="1" applyAlignment="1">
      <alignment/>
    </xf>
    <xf numFmtId="4" fontId="7" fillId="0" borderId="8" xfId="0" applyNumberFormat="1" applyFont="1" applyBorder="1" applyAlignment="1">
      <alignment/>
    </xf>
    <xf numFmtId="4" fontId="0" fillId="0" borderId="8" xfId="0" applyNumberFormat="1" applyBorder="1" applyAlignment="1">
      <alignment/>
    </xf>
    <xf numFmtId="4" fontId="8" fillId="0" borderId="7" xfId="0" applyNumberFormat="1" applyFont="1" applyBorder="1" applyAlignment="1">
      <alignment/>
    </xf>
    <xf numFmtId="1" fontId="0" fillId="0" borderId="4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16" xfId="0" applyNumberFormat="1" applyBorder="1" applyAlignment="1">
      <alignment/>
    </xf>
    <xf numFmtId="3" fontId="0" fillId="0" borderId="21" xfId="0" applyNumberFormat="1" applyBorder="1" applyAlignment="1">
      <alignment horizontal="center"/>
    </xf>
    <xf numFmtId="1" fontId="0" fillId="0" borderId="6" xfId="0" applyNumberFormat="1" applyBorder="1" applyAlignment="1">
      <alignment/>
    </xf>
    <xf numFmtId="3" fontId="0" fillId="0" borderId="20" xfId="0" applyNumberFormat="1" applyBorder="1" applyAlignment="1">
      <alignment horizontal="center"/>
    </xf>
    <xf numFmtId="49" fontId="4" fillId="0" borderId="6" xfId="0" applyNumberFormat="1" applyFont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8" fillId="0" borderId="7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 vertical="center" textRotation="90"/>
    </xf>
    <xf numFmtId="3" fontId="0" fillId="0" borderId="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/>
    </xf>
    <xf numFmtId="3" fontId="0" fillId="0" borderId="28" xfId="0" applyNumberFormat="1" applyBorder="1" applyAlignment="1">
      <alignment horizontal="center" vertical="center" textRotation="90"/>
    </xf>
    <xf numFmtId="4" fontId="0" fillId="0" borderId="11" xfId="0" applyNumberFormat="1" applyBorder="1" applyAlignment="1">
      <alignment horizontal="right"/>
    </xf>
    <xf numFmtId="4" fontId="0" fillId="0" borderId="29" xfId="0" applyNumberFormat="1" applyBorder="1" applyAlignment="1">
      <alignment/>
    </xf>
    <xf numFmtId="4" fontId="8" fillId="0" borderId="11" xfId="0" applyNumberFormat="1" applyFont="1" applyBorder="1" applyAlignment="1">
      <alignment/>
    </xf>
    <xf numFmtId="4" fontId="0" fillId="0" borderId="30" xfId="0" applyNumberFormat="1" applyBorder="1" applyAlignment="1">
      <alignment/>
    </xf>
    <xf numFmtId="3" fontId="0" fillId="0" borderId="7" xfId="0" applyNumberFormat="1" applyBorder="1" applyAlignment="1">
      <alignment horizontal="center"/>
    </xf>
    <xf numFmtId="4" fontId="0" fillId="0" borderId="5" xfId="0" applyNumberFormat="1" applyBorder="1" applyAlignment="1">
      <alignment/>
    </xf>
    <xf numFmtId="3" fontId="0" fillId="0" borderId="31" xfId="0" applyNumberFormat="1" applyBorder="1" applyAlignment="1">
      <alignment/>
    </xf>
    <xf numFmtId="1" fontId="0" fillId="0" borderId="30" xfId="0" applyNumberFormat="1" applyBorder="1" applyAlignment="1">
      <alignment/>
    </xf>
    <xf numFmtId="4" fontId="8" fillId="0" borderId="32" xfId="0" applyNumberFormat="1" applyFont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2" xfId="0" applyNumberFormat="1" applyBorder="1" applyAlignment="1">
      <alignment horizontal="right"/>
    </xf>
    <xf numFmtId="4" fontId="0" fillId="0" borderId="35" xfId="0" applyNumberFormat="1" applyBorder="1" applyAlignment="1">
      <alignment/>
    </xf>
    <xf numFmtId="3" fontId="0" fillId="0" borderId="36" xfId="0" applyNumberFormat="1" applyBorder="1" applyAlignment="1">
      <alignment horizontal="center"/>
    </xf>
    <xf numFmtId="1" fontId="0" fillId="0" borderId="32" xfId="0" applyNumberFormat="1" applyBorder="1" applyAlignment="1">
      <alignment/>
    </xf>
    <xf numFmtId="4" fontId="0" fillId="0" borderId="32" xfId="0" applyNumberFormat="1" applyBorder="1" applyAlignment="1">
      <alignment/>
    </xf>
    <xf numFmtId="3" fontId="0" fillId="0" borderId="35" xfId="0" applyNumberFormat="1" applyBorder="1" applyAlignment="1">
      <alignment horizontal="center"/>
    </xf>
    <xf numFmtId="0" fontId="0" fillId="0" borderId="37" xfId="0" applyBorder="1" applyAlignment="1">
      <alignment/>
    </xf>
    <xf numFmtId="0" fontId="0" fillId="0" borderId="30" xfId="0" applyBorder="1" applyAlignment="1">
      <alignment/>
    </xf>
    <xf numFmtId="0" fontId="0" fillId="0" borderId="10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4" xfId="0" applyBorder="1" applyAlignment="1">
      <alignment textRotation="90" wrapText="1"/>
    </xf>
    <xf numFmtId="0" fontId="11" fillId="0" borderId="0" xfId="0" applyFont="1" applyAlignment="1">
      <alignment/>
    </xf>
    <xf numFmtId="1" fontId="1" fillId="0" borderId="38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3" fillId="0" borderId="38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horizontal="center" wrapText="1"/>
    </xf>
    <xf numFmtId="4" fontId="7" fillId="0" borderId="8" xfId="0" applyNumberFormat="1" applyFont="1" applyBorder="1" applyAlignment="1">
      <alignment horizontal="center" wrapText="1"/>
    </xf>
    <xf numFmtId="1" fontId="1" fillId="0" borderId="40" xfId="0" applyNumberFormat="1" applyFont="1" applyBorder="1" applyAlignment="1">
      <alignment horizontal="center"/>
    </xf>
    <xf numFmtId="1" fontId="1" fillId="0" borderId="41" xfId="0" applyNumberFormat="1" applyFont="1" applyBorder="1" applyAlignment="1">
      <alignment horizontal="center"/>
    </xf>
    <xf numFmtId="1" fontId="1" fillId="0" borderId="42" xfId="0" applyNumberFormat="1" applyFont="1" applyBorder="1" applyAlignment="1">
      <alignment horizontal="center"/>
    </xf>
    <xf numFmtId="1" fontId="3" fillId="0" borderId="43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4" fontId="2" fillId="0" borderId="39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0;&#1085;&#1075;&#1077;&#1083;&#1080;&#1085;&#1072;\&#1057;&#1086;&#1088;&#1077;&#1074;&#1085;&#1086;&#1074;&#1072;&#1085;&#1080;&#1103;\2002\&#1055;&#1077;&#1088;&#1084;&#1100;2002\&#1055;&#1077;&#1088;&#1074;&#1099;&#1081;&#1069;&#1090;&#1072;&#1087;&#1043;&#1055;&#1055;&#1077;&#1088;&#1084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бют"/>
      <sheetName val="Прогресс"/>
      <sheetName val="Мастер"/>
      <sheetName val="Эстафета"/>
    </sheetNames>
    <definedNames>
      <definedName name="Sor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">
      <selection activeCell="L20" sqref="L20"/>
    </sheetView>
  </sheetViews>
  <sheetFormatPr defaultColWidth="9.00390625" defaultRowHeight="12.75"/>
  <cols>
    <col min="1" max="1" width="4.25390625" style="0" customWidth="1"/>
    <col min="2" max="2" width="4.00390625" style="0" customWidth="1"/>
    <col min="3" max="3" width="17.875" style="0" customWidth="1"/>
    <col min="4" max="4" width="11.25390625" style="0" customWidth="1"/>
    <col min="5" max="5" width="26.625" style="0" customWidth="1"/>
    <col min="6" max="6" width="8.125" style="0" customWidth="1"/>
    <col min="7" max="8" width="6.875" style="0" customWidth="1"/>
    <col min="9" max="9" width="8.25390625" style="0" customWidth="1"/>
    <col min="10" max="10" width="7.125" style="0" customWidth="1"/>
    <col min="11" max="11" width="7.00390625" style="0" customWidth="1"/>
    <col min="12" max="12" width="8.00390625" style="0" customWidth="1"/>
    <col min="13" max="13" width="7.375" style="0" customWidth="1"/>
    <col min="14" max="14" width="7.875" style="0" customWidth="1"/>
    <col min="16" max="16" width="8.375" style="0" customWidth="1"/>
    <col min="17" max="17" width="5.875" style="0" customWidth="1"/>
  </cols>
  <sheetData>
    <row r="1" spans="1:17" ht="18.75" thickBot="1">
      <c r="A1" s="99" t="s">
        <v>114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ht="16.5" thickBot="1">
      <c r="A2" s="101" t="s">
        <v>0</v>
      </c>
      <c r="B2" s="102"/>
      <c r="C2" s="60" t="s">
        <v>115</v>
      </c>
      <c r="D2" s="19"/>
      <c r="E2" s="71" t="s">
        <v>77</v>
      </c>
      <c r="F2" s="61" t="s">
        <v>14</v>
      </c>
      <c r="G2" s="62">
        <v>84</v>
      </c>
      <c r="H2" s="20" t="s">
        <v>1</v>
      </c>
      <c r="I2" s="21">
        <v>42</v>
      </c>
      <c r="J2" s="22" t="s">
        <v>14</v>
      </c>
      <c r="K2" s="62"/>
      <c r="L2" s="23" t="s">
        <v>1</v>
      </c>
      <c r="M2" s="21"/>
      <c r="N2" s="63"/>
      <c r="O2" s="26"/>
      <c r="P2" s="27"/>
      <c r="Q2" s="66"/>
    </row>
    <row r="3" spans="1:17" ht="72.75" thickBot="1">
      <c r="A3" s="32" t="s">
        <v>12</v>
      </c>
      <c r="B3" s="28" t="s">
        <v>17</v>
      </c>
      <c r="C3" s="7" t="s">
        <v>2</v>
      </c>
      <c r="D3" s="8" t="s">
        <v>13</v>
      </c>
      <c r="E3" s="9" t="s">
        <v>3</v>
      </c>
      <c r="F3" s="10" t="s">
        <v>4</v>
      </c>
      <c r="G3" s="36" t="s">
        <v>5</v>
      </c>
      <c r="H3" s="11" t="s">
        <v>6</v>
      </c>
      <c r="I3" s="12" t="s">
        <v>7</v>
      </c>
      <c r="J3" s="13" t="s">
        <v>4</v>
      </c>
      <c r="K3" s="38" t="s">
        <v>5</v>
      </c>
      <c r="L3" s="14" t="s">
        <v>6</v>
      </c>
      <c r="M3" s="12" t="s">
        <v>7</v>
      </c>
      <c r="N3" s="12" t="s">
        <v>10</v>
      </c>
      <c r="O3" s="15" t="s">
        <v>11</v>
      </c>
      <c r="P3" s="16" t="s">
        <v>8</v>
      </c>
      <c r="Q3" s="67" t="s">
        <v>9</v>
      </c>
    </row>
    <row r="4" spans="1:17" ht="16.5" thickBot="1">
      <c r="A4" s="48"/>
      <c r="B4" s="49"/>
      <c r="C4" s="50" t="s">
        <v>21</v>
      </c>
      <c r="D4" s="51"/>
      <c r="E4" s="52" t="s">
        <v>116</v>
      </c>
      <c r="F4" s="51"/>
      <c r="G4" s="53"/>
      <c r="H4" s="54"/>
      <c r="I4" s="55"/>
      <c r="J4" s="51"/>
      <c r="K4" s="49"/>
      <c r="L4" s="54"/>
      <c r="M4" s="55"/>
      <c r="N4" s="56"/>
      <c r="O4" s="51"/>
      <c r="P4" s="54"/>
      <c r="Q4" s="68"/>
    </row>
    <row r="5" spans="1:17" ht="12.75">
      <c r="A5" s="33">
        <v>5</v>
      </c>
      <c r="B5" s="34" t="s">
        <v>18</v>
      </c>
      <c r="C5" s="17" t="s">
        <v>73</v>
      </c>
      <c r="D5" s="17" t="s">
        <v>81</v>
      </c>
      <c r="E5" s="6" t="s">
        <v>75</v>
      </c>
      <c r="F5" s="17">
        <v>30.1</v>
      </c>
      <c r="G5" s="18">
        <v>0</v>
      </c>
      <c r="H5" s="18">
        <f>IF((F5-$I$2)&gt;0,F5-$I$2,0)</f>
        <v>0</v>
      </c>
      <c r="I5" s="18">
        <f aca="true" t="shared" si="0" ref="I5:I17">IF(OR(G5="снят",F5&gt;$G$2),100,IF(G5="н/я",150,SUM(H5,G5)))</f>
        <v>0</v>
      </c>
      <c r="J5" s="18"/>
      <c r="K5" s="18"/>
      <c r="L5" s="18">
        <f>IF((J5-$M$2)&gt;0,J5-$M$2,0)</f>
        <v>0</v>
      </c>
      <c r="M5" s="18">
        <f>IF(OR(K5="снят",J5&gt;$K$2),100,IF(K5="н/я",150,SUM(L5,K5)))</f>
        <v>0</v>
      </c>
      <c r="N5" s="18">
        <f>(G5+K5)</f>
        <v>0</v>
      </c>
      <c r="O5" s="18">
        <f>(F5+J5)</f>
        <v>30.1</v>
      </c>
      <c r="P5" s="18">
        <f aca="true" t="shared" si="1" ref="P5:P17">IF(C5&lt;&gt;0,IF(I5+M5&lt;&gt;200,I5+M5,200),301)</f>
        <v>0</v>
      </c>
      <c r="Q5" s="69">
        <v>1</v>
      </c>
    </row>
    <row r="6" spans="1:17" ht="12.75">
      <c r="A6" s="33">
        <v>12</v>
      </c>
      <c r="B6" s="34" t="s">
        <v>18</v>
      </c>
      <c r="C6" s="17" t="s">
        <v>23</v>
      </c>
      <c r="D6" s="17" t="s">
        <v>19</v>
      </c>
      <c r="E6" s="6" t="s">
        <v>128</v>
      </c>
      <c r="F6" s="17">
        <v>40.1</v>
      </c>
      <c r="G6" s="18">
        <v>0</v>
      </c>
      <c r="H6" s="18">
        <f aca="true" t="shared" si="2" ref="H6:H17">IF((F6-$I$2)&gt;0,F6-$I$2,0)</f>
        <v>0</v>
      </c>
      <c r="I6" s="18">
        <f t="shared" si="0"/>
        <v>0</v>
      </c>
      <c r="J6" s="18"/>
      <c r="K6" s="18"/>
      <c r="L6" s="18">
        <f aca="true" t="shared" si="3" ref="L6:L17">IF((J6-$M$2)&gt;0,J6-$M$2,0)</f>
        <v>0</v>
      </c>
      <c r="M6" s="18">
        <f aca="true" t="shared" si="4" ref="M6:M17">IF(OR(K6="снят",J6&gt;$K$2),100,IF(K6="н/я",150,SUM(L6,K6)))</f>
        <v>0</v>
      </c>
      <c r="N6" s="18">
        <f aca="true" t="shared" si="5" ref="N6:N13">(G6+K6)</f>
        <v>0</v>
      </c>
      <c r="O6" s="18">
        <f aca="true" t="shared" si="6" ref="O6:O17">(F6+J6)</f>
        <v>40.1</v>
      </c>
      <c r="P6" s="18">
        <f t="shared" si="1"/>
        <v>0</v>
      </c>
      <c r="Q6" s="69">
        <v>2</v>
      </c>
    </row>
    <row r="7" spans="1:17" ht="12.75">
      <c r="A7" s="33">
        <v>1</v>
      </c>
      <c r="B7" s="34" t="s">
        <v>18</v>
      </c>
      <c r="C7" s="17" t="s">
        <v>117</v>
      </c>
      <c r="D7" s="17" t="s">
        <v>61</v>
      </c>
      <c r="E7" s="6" t="s">
        <v>118</v>
      </c>
      <c r="F7" s="17">
        <v>41</v>
      </c>
      <c r="G7" s="18">
        <v>5</v>
      </c>
      <c r="H7" s="18">
        <f t="shared" si="2"/>
        <v>0</v>
      </c>
      <c r="I7" s="18">
        <f>IF(OR(G7="снят",F7&gt;$G$2),100,IF(G7="н/я",150,SUM(H7,G7)))</f>
        <v>5</v>
      </c>
      <c r="J7" s="18"/>
      <c r="K7" s="18"/>
      <c r="L7" s="18">
        <f t="shared" si="3"/>
        <v>0</v>
      </c>
      <c r="M7" s="18">
        <f t="shared" si="4"/>
        <v>0</v>
      </c>
      <c r="N7" s="18">
        <f t="shared" si="5"/>
        <v>5</v>
      </c>
      <c r="O7" s="18">
        <f t="shared" si="6"/>
        <v>41</v>
      </c>
      <c r="P7" s="18">
        <f>IF(C7&lt;&gt;0,IF(I7+M7&lt;&gt;200,I7+M7,200),301)</f>
        <v>5</v>
      </c>
      <c r="Q7" s="69">
        <v>3</v>
      </c>
    </row>
    <row r="8" spans="1:17" ht="12.75">
      <c r="A8" s="33">
        <v>6</v>
      </c>
      <c r="B8" s="34" t="s">
        <v>18</v>
      </c>
      <c r="C8" s="17" t="s">
        <v>67</v>
      </c>
      <c r="D8" s="17" t="s">
        <v>24</v>
      </c>
      <c r="E8" s="6" t="s">
        <v>125</v>
      </c>
      <c r="F8" s="17">
        <v>37</v>
      </c>
      <c r="G8" s="18">
        <v>10</v>
      </c>
      <c r="H8" s="18">
        <f t="shared" si="2"/>
        <v>0</v>
      </c>
      <c r="I8" s="18">
        <f t="shared" si="0"/>
        <v>10</v>
      </c>
      <c r="J8" s="18"/>
      <c r="K8" s="18"/>
      <c r="L8" s="18">
        <f t="shared" si="3"/>
        <v>0</v>
      </c>
      <c r="M8" s="18">
        <f t="shared" si="4"/>
        <v>0</v>
      </c>
      <c r="N8" s="18">
        <f t="shared" si="5"/>
        <v>10</v>
      </c>
      <c r="O8" s="18">
        <f t="shared" si="6"/>
        <v>37</v>
      </c>
      <c r="P8" s="18">
        <f t="shared" si="1"/>
        <v>10</v>
      </c>
      <c r="Q8" s="69">
        <v>4</v>
      </c>
    </row>
    <row r="9" spans="1:17" ht="12.75">
      <c r="A9" s="33">
        <v>8</v>
      </c>
      <c r="B9" s="34" t="s">
        <v>18</v>
      </c>
      <c r="C9" s="17" t="s">
        <v>73</v>
      </c>
      <c r="D9" s="17" t="s">
        <v>81</v>
      </c>
      <c r="E9" s="6" t="s">
        <v>74</v>
      </c>
      <c r="F9" s="17">
        <v>26.6</v>
      </c>
      <c r="G9" s="18">
        <v>15</v>
      </c>
      <c r="H9" s="18">
        <f t="shared" si="2"/>
        <v>0</v>
      </c>
      <c r="I9" s="18">
        <f t="shared" si="0"/>
        <v>15</v>
      </c>
      <c r="J9" s="18"/>
      <c r="K9" s="18"/>
      <c r="L9" s="18">
        <f t="shared" si="3"/>
        <v>0</v>
      </c>
      <c r="M9" s="18">
        <f t="shared" si="4"/>
        <v>0</v>
      </c>
      <c r="N9" s="18">
        <f t="shared" si="5"/>
        <v>15</v>
      </c>
      <c r="O9" s="18">
        <f t="shared" si="6"/>
        <v>26.6</v>
      </c>
      <c r="P9" s="18">
        <f t="shared" si="1"/>
        <v>15</v>
      </c>
      <c r="Q9" s="69">
        <v>5</v>
      </c>
    </row>
    <row r="10" spans="1:17" ht="12.75">
      <c r="A10" s="33">
        <v>2</v>
      </c>
      <c r="B10" s="34" t="s">
        <v>18</v>
      </c>
      <c r="C10" s="17" t="s">
        <v>120</v>
      </c>
      <c r="D10" s="17" t="s">
        <v>19</v>
      </c>
      <c r="E10" s="6" t="s">
        <v>119</v>
      </c>
      <c r="F10" s="17">
        <v>34.8</v>
      </c>
      <c r="G10" s="18">
        <v>15</v>
      </c>
      <c r="H10" s="18">
        <f t="shared" si="2"/>
        <v>0</v>
      </c>
      <c r="I10" s="18">
        <f t="shared" si="0"/>
        <v>15</v>
      </c>
      <c r="J10" s="18"/>
      <c r="K10" s="18"/>
      <c r="L10" s="18">
        <f t="shared" si="3"/>
        <v>0</v>
      </c>
      <c r="M10" s="18">
        <f t="shared" si="4"/>
        <v>0</v>
      </c>
      <c r="N10" s="18">
        <f t="shared" si="5"/>
        <v>15</v>
      </c>
      <c r="O10" s="18">
        <f t="shared" si="6"/>
        <v>34.8</v>
      </c>
      <c r="P10" s="18">
        <f t="shared" si="1"/>
        <v>15</v>
      </c>
      <c r="Q10" s="69">
        <v>6</v>
      </c>
    </row>
    <row r="11" spans="1:17" ht="12.75">
      <c r="A11" s="33">
        <v>14</v>
      </c>
      <c r="B11" s="34" t="s">
        <v>18</v>
      </c>
      <c r="C11" s="17" t="s">
        <v>131</v>
      </c>
      <c r="D11" s="17" t="s">
        <v>22</v>
      </c>
      <c r="E11" s="6" t="s">
        <v>132</v>
      </c>
      <c r="F11" s="17">
        <v>42.8</v>
      </c>
      <c r="G11" s="18">
        <v>15</v>
      </c>
      <c r="H11" s="18">
        <f t="shared" si="2"/>
        <v>0.7999999999999972</v>
      </c>
      <c r="I11" s="18">
        <f t="shared" si="0"/>
        <v>15.799999999999997</v>
      </c>
      <c r="J11" s="18"/>
      <c r="K11" s="18"/>
      <c r="L11" s="18">
        <f t="shared" si="3"/>
        <v>0</v>
      </c>
      <c r="M11" s="18">
        <f t="shared" si="4"/>
        <v>0</v>
      </c>
      <c r="N11" s="18">
        <f t="shared" si="5"/>
        <v>15</v>
      </c>
      <c r="O11" s="18">
        <f t="shared" si="6"/>
        <v>42.8</v>
      </c>
      <c r="P11" s="18">
        <f t="shared" si="1"/>
        <v>15.799999999999997</v>
      </c>
      <c r="Q11" s="69">
        <v>7</v>
      </c>
    </row>
    <row r="12" spans="1:17" ht="12.75">
      <c r="A12" s="33">
        <v>11</v>
      </c>
      <c r="B12" s="34" t="s">
        <v>18</v>
      </c>
      <c r="C12" s="17" t="s">
        <v>51</v>
      </c>
      <c r="D12" s="17" t="s">
        <v>19</v>
      </c>
      <c r="E12" s="6" t="s">
        <v>52</v>
      </c>
      <c r="F12" s="17">
        <v>29</v>
      </c>
      <c r="G12" s="18">
        <v>20</v>
      </c>
      <c r="H12" s="18">
        <f t="shared" si="2"/>
        <v>0</v>
      </c>
      <c r="I12" s="18">
        <f t="shared" si="0"/>
        <v>20</v>
      </c>
      <c r="J12" s="18"/>
      <c r="K12" s="18"/>
      <c r="L12" s="18">
        <f t="shared" si="3"/>
        <v>0</v>
      </c>
      <c r="M12" s="18">
        <f t="shared" si="4"/>
        <v>0</v>
      </c>
      <c r="N12" s="18">
        <f t="shared" si="5"/>
        <v>20</v>
      </c>
      <c r="O12" s="18">
        <f t="shared" si="6"/>
        <v>29</v>
      </c>
      <c r="P12" s="18">
        <f t="shared" si="1"/>
        <v>20</v>
      </c>
      <c r="Q12" s="69">
        <v>8</v>
      </c>
    </row>
    <row r="13" spans="1:17" ht="12.75">
      <c r="A13" s="33">
        <v>7</v>
      </c>
      <c r="B13" s="34" t="s">
        <v>18</v>
      </c>
      <c r="C13" s="17" t="s">
        <v>46</v>
      </c>
      <c r="D13" s="17" t="s">
        <v>22</v>
      </c>
      <c r="E13" s="6" t="s">
        <v>126</v>
      </c>
      <c r="F13" s="17">
        <v>67</v>
      </c>
      <c r="G13" s="18">
        <v>5</v>
      </c>
      <c r="H13" s="18">
        <f t="shared" si="2"/>
        <v>25</v>
      </c>
      <c r="I13" s="18">
        <f t="shared" si="0"/>
        <v>30</v>
      </c>
      <c r="J13" s="18"/>
      <c r="K13" s="18"/>
      <c r="L13" s="18">
        <f t="shared" si="3"/>
        <v>0</v>
      </c>
      <c r="M13" s="18">
        <f t="shared" si="4"/>
        <v>0</v>
      </c>
      <c r="N13" s="18">
        <f t="shared" si="5"/>
        <v>5</v>
      </c>
      <c r="O13" s="18">
        <f t="shared" si="6"/>
        <v>67</v>
      </c>
      <c r="P13" s="18">
        <f t="shared" si="1"/>
        <v>30</v>
      </c>
      <c r="Q13" s="69">
        <v>9</v>
      </c>
    </row>
    <row r="14" spans="1:17" ht="12.75">
      <c r="A14" s="33">
        <v>3</v>
      </c>
      <c r="B14" s="34" t="s">
        <v>18</v>
      </c>
      <c r="C14" s="17" t="s">
        <v>121</v>
      </c>
      <c r="D14" s="17" t="s">
        <v>61</v>
      </c>
      <c r="E14" s="6" t="s">
        <v>80</v>
      </c>
      <c r="F14" s="17"/>
      <c r="G14" s="18" t="s">
        <v>16</v>
      </c>
      <c r="H14" s="18">
        <f t="shared" si="2"/>
        <v>0</v>
      </c>
      <c r="I14" s="18">
        <f t="shared" si="0"/>
        <v>100</v>
      </c>
      <c r="J14" s="18"/>
      <c r="K14" s="18"/>
      <c r="L14" s="18">
        <f t="shared" si="3"/>
        <v>0</v>
      </c>
      <c r="M14" s="18">
        <f t="shared" si="4"/>
        <v>0</v>
      </c>
      <c r="N14" s="18"/>
      <c r="O14" s="18">
        <f t="shared" si="6"/>
        <v>0</v>
      </c>
      <c r="P14" s="18">
        <f t="shared" si="1"/>
        <v>100</v>
      </c>
      <c r="Q14" s="69" t="s">
        <v>15</v>
      </c>
    </row>
    <row r="15" spans="1:17" ht="12.75">
      <c r="A15" s="33">
        <v>4</v>
      </c>
      <c r="B15" s="34" t="s">
        <v>18</v>
      </c>
      <c r="C15" s="17" t="s">
        <v>122</v>
      </c>
      <c r="D15" s="17" t="s">
        <v>123</v>
      </c>
      <c r="E15" s="6" t="s">
        <v>124</v>
      </c>
      <c r="F15" s="17"/>
      <c r="G15" s="18" t="s">
        <v>16</v>
      </c>
      <c r="H15" s="18">
        <f t="shared" si="2"/>
        <v>0</v>
      </c>
      <c r="I15" s="18">
        <f t="shared" si="0"/>
        <v>100</v>
      </c>
      <c r="J15" s="18"/>
      <c r="K15" s="18"/>
      <c r="L15" s="18">
        <f t="shared" si="3"/>
        <v>0</v>
      </c>
      <c r="M15" s="18">
        <f t="shared" si="4"/>
        <v>0</v>
      </c>
      <c r="N15" s="18"/>
      <c r="O15" s="18">
        <f t="shared" si="6"/>
        <v>0</v>
      </c>
      <c r="P15" s="18">
        <f t="shared" si="1"/>
        <v>100</v>
      </c>
      <c r="Q15" s="69" t="s">
        <v>15</v>
      </c>
    </row>
    <row r="16" spans="1:17" ht="12.75">
      <c r="A16" s="33">
        <v>9</v>
      </c>
      <c r="B16" s="34" t="s">
        <v>18</v>
      </c>
      <c r="C16" s="17" t="s">
        <v>41</v>
      </c>
      <c r="D16" s="17" t="s">
        <v>22</v>
      </c>
      <c r="E16" s="6" t="s">
        <v>127</v>
      </c>
      <c r="F16" s="17"/>
      <c r="G16" s="18" t="s">
        <v>16</v>
      </c>
      <c r="H16" s="18">
        <f t="shared" si="2"/>
        <v>0</v>
      </c>
      <c r="I16" s="18">
        <f t="shared" si="0"/>
        <v>100</v>
      </c>
      <c r="J16" s="18"/>
      <c r="K16" s="18"/>
      <c r="L16" s="18">
        <f t="shared" si="3"/>
        <v>0</v>
      </c>
      <c r="M16" s="18">
        <f t="shared" si="4"/>
        <v>0</v>
      </c>
      <c r="N16" s="18"/>
      <c r="O16" s="18">
        <f t="shared" si="6"/>
        <v>0</v>
      </c>
      <c r="P16" s="18">
        <f t="shared" si="1"/>
        <v>100</v>
      </c>
      <c r="Q16" s="69" t="s">
        <v>15</v>
      </c>
    </row>
    <row r="17" spans="1:17" ht="12.75">
      <c r="A17" s="33">
        <v>10</v>
      </c>
      <c r="B17" s="34" t="s">
        <v>18</v>
      </c>
      <c r="C17" s="17" t="s">
        <v>71</v>
      </c>
      <c r="D17" s="17" t="s">
        <v>19</v>
      </c>
      <c r="E17" s="6" t="s">
        <v>72</v>
      </c>
      <c r="F17" s="17"/>
      <c r="G17" s="18" t="s">
        <v>16</v>
      </c>
      <c r="H17" s="18">
        <f t="shared" si="2"/>
        <v>0</v>
      </c>
      <c r="I17" s="18">
        <f t="shared" si="0"/>
        <v>100</v>
      </c>
      <c r="J17" s="18"/>
      <c r="K17" s="18"/>
      <c r="L17" s="18">
        <f t="shared" si="3"/>
        <v>0</v>
      </c>
      <c r="M17" s="18">
        <f t="shared" si="4"/>
        <v>0</v>
      </c>
      <c r="N17" s="18"/>
      <c r="O17" s="18">
        <f t="shared" si="6"/>
        <v>0</v>
      </c>
      <c r="P17" s="18">
        <f t="shared" si="1"/>
        <v>100</v>
      </c>
      <c r="Q17" s="69" t="s">
        <v>15</v>
      </c>
    </row>
    <row r="18" spans="1:17" ht="13.5" thickBot="1">
      <c r="A18" s="33">
        <v>13</v>
      </c>
      <c r="B18" s="58" t="s">
        <v>18</v>
      </c>
      <c r="C18" s="17" t="s">
        <v>129</v>
      </c>
      <c r="D18" s="17" t="s">
        <v>19</v>
      </c>
      <c r="E18" s="6" t="s">
        <v>130</v>
      </c>
      <c r="F18" s="17"/>
      <c r="G18" s="18" t="s">
        <v>16</v>
      </c>
      <c r="H18" s="18">
        <f>IF((F18-$I$2)&gt;0,F18-$I$2,0)</f>
        <v>0</v>
      </c>
      <c r="I18" s="18">
        <f>IF(OR(G18="снят",F18&gt;$G$2),100,IF(G18="н/я",150,SUM(H18,G18)))</f>
        <v>100</v>
      </c>
      <c r="J18" s="18"/>
      <c r="K18" s="18"/>
      <c r="L18" s="18">
        <f>IF((J18-$M$2)&gt;0,J18-$M$2,0)</f>
        <v>0</v>
      </c>
      <c r="M18" s="18">
        <f>IF(OR(K18="снят",J18&gt;$K$2),100,IF(K18="н/я",150,SUM(L18,K18)))</f>
        <v>0</v>
      </c>
      <c r="N18" s="18"/>
      <c r="O18" s="18">
        <f>(F18+J18)</f>
        <v>0</v>
      </c>
      <c r="P18" s="18">
        <f>IF(C18&lt;&gt;0,IF(I18+M18&lt;&gt;200,I18+M18,200),301)</f>
        <v>100</v>
      </c>
      <c r="Q18" s="70" t="s">
        <v>15</v>
      </c>
    </row>
    <row r="19" spans="1:17" ht="16.5" thickBot="1">
      <c r="A19" s="48"/>
      <c r="B19" s="49"/>
      <c r="C19" s="50" t="s">
        <v>25</v>
      </c>
      <c r="D19" s="51"/>
      <c r="E19" s="52" t="s">
        <v>98</v>
      </c>
      <c r="F19" s="56"/>
      <c r="G19" s="64"/>
      <c r="H19" s="54"/>
      <c r="I19" s="80"/>
      <c r="J19" s="51"/>
      <c r="K19" s="54"/>
      <c r="L19" s="54"/>
      <c r="M19" s="54"/>
      <c r="N19" s="54"/>
      <c r="O19" s="54"/>
      <c r="P19" s="80"/>
      <c r="Q19" s="79"/>
    </row>
    <row r="20" spans="1:17" ht="12.75">
      <c r="A20" s="33">
        <v>4</v>
      </c>
      <c r="B20" s="37" t="s">
        <v>26</v>
      </c>
      <c r="C20" s="17" t="s">
        <v>94</v>
      </c>
      <c r="D20" s="17" t="s">
        <v>24</v>
      </c>
      <c r="E20" s="6" t="s">
        <v>95</v>
      </c>
      <c r="F20" s="17">
        <v>27</v>
      </c>
      <c r="G20" s="18">
        <v>0</v>
      </c>
      <c r="H20" s="18">
        <f>IF((F20-$I$2)&gt;0,F20-$I$2,0)</f>
        <v>0</v>
      </c>
      <c r="I20" s="18">
        <f>IF(OR(G20="снят",F20&gt;$G$2),100,IF(G20="н/я",150,SUM(H20,G20)))</f>
        <v>0</v>
      </c>
      <c r="J20" s="18"/>
      <c r="K20" s="18"/>
      <c r="L20" s="18" t="s">
        <v>177</v>
      </c>
      <c r="M20" s="18">
        <f>IF(OR(K20="снят",J20&gt;$K$2),100,IF(K20="н/я",150,SUM(L20,K20)))</f>
        <v>0</v>
      </c>
      <c r="N20" s="18">
        <f aca="true" t="shared" si="7" ref="N20:N25">(G20+K20)</f>
        <v>0</v>
      </c>
      <c r="O20" s="18">
        <f>(F20+J20)</f>
        <v>27</v>
      </c>
      <c r="P20" s="18">
        <f aca="true" t="shared" si="8" ref="P20:P28">IF(C20&lt;&gt;0,IF(I20+M20&lt;&gt;200,I20+M20,200),301)</f>
        <v>0</v>
      </c>
      <c r="Q20" s="69">
        <v>1</v>
      </c>
    </row>
    <row r="21" spans="1:17" ht="12.75">
      <c r="A21" s="33">
        <v>9</v>
      </c>
      <c r="B21" s="37" t="s">
        <v>27</v>
      </c>
      <c r="C21" s="17" t="s">
        <v>140</v>
      </c>
      <c r="D21" s="17" t="s">
        <v>19</v>
      </c>
      <c r="E21" s="6" t="s">
        <v>141</v>
      </c>
      <c r="F21" s="17">
        <v>37.2</v>
      </c>
      <c r="G21" s="18">
        <v>0</v>
      </c>
      <c r="H21" s="18">
        <f aca="true" t="shared" si="9" ref="H21:H28">IF((F21-$I$2)&gt;0,F21-$I$2,0)</f>
        <v>0</v>
      </c>
      <c r="I21" s="18">
        <f aca="true" t="shared" si="10" ref="I21:I28">IF(OR(G21="снят",F21&gt;$G$2),100,IF(G21="н/я",150,SUM(H21,G21)))</f>
        <v>0</v>
      </c>
      <c r="J21" s="18"/>
      <c r="K21" s="18"/>
      <c r="L21" s="18">
        <f aca="true" t="shared" si="11" ref="L21:L28">IF((J21-$M$2)&gt;0,J21-$M$2,0)</f>
        <v>0</v>
      </c>
      <c r="M21" s="18">
        <f aca="true" t="shared" si="12" ref="M21:M28">IF(OR(K21="снят",J21&gt;$K$2),100,IF(K21="н/я",150,SUM(L21,K21)))</f>
        <v>0</v>
      </c>
      <c r="N21" s="18">
        <f t="shared" si="7"/>
        <v>0</v>
      </c>
      <c r="O21" s="18">
        <f aca="true" t="shared" si="13" ref="O21:O28">(F21+J21)</f>
        <v>37.2</v>
      </c>
      <c r="P21" s="18">
        <f t="shared" si="8"/>
        <v>0</v>
      </c>
      <c r="Q21" s="69">
        <v>2</v>
      </c>
    </row>
    <row r="22" spans="1:17" ht="12.75">
      <c r="A22" s="33">
        <v>2</v>
      </c>
      <c r="B22" s="37" t="s">
        <v>26</v>
      </c>
      <c r="C22" s="17" t="s">
        <v>47</v>
      </c>
      <c r="D22" s="17" t="s">
        <v>24</v>
      </c>
      <c r="E22" s="6" t="s">
        <v>63</v>
      </c>
      <c r="F22" s="17">
        <v>39.5</v>
      </c>
      <c r="G22" s="18">
        <v>0</v>
      </c>
      <c r="H22" s="18">
        <f t="shared" si="9"/>
        <v>0</v>
      </c>
      <c r="I22" s="18">
        <f t="shared" si="10"/>
        <v>0</v>
      </c>
      <c r="J22" s="18"/>
      <c r="K22" s="18"/>
      <c r="L22" s="18">
        <f t="shared" si="11"/>
        <v>0</v>
      </c>
      <c r="M22" s="18">
        <f t="shared" si="12"/>
        <v>0</v>
      </c>
      <c r="N22" s="18">
        <f t="shared" si="7"/>
        <v>0</v>
      </c>
      <c r="O22" s="18">
        <f t="shared" si="13"/>
        <v>39.5</v>
      </c>
      <c r="P22" s="18">
        <f t="shared" si="8"/>
        <v>0</v>
      </c>
      <c r="Q22" s="69">
        <v>3</v>
      </c>
    </row>
    <row r="23" spans="1:17" ht="12.75">
      <c r="A23" s="33">
        <v>3</v>
      </c>
      <c r="B23" s="37" t="s">
        <v>26</v>
      </c>
      <c r="C23" s="17" t="s">
        <v>34</v>
      </c>
      <c r="D23" s="17" t="s">
        <v>61</v>
      </c>
      <c r="E23" s="6" t="s">
        <v>86</v>
      </c>
      <c r="F23" s="17">
        <v>32.8</v>
      </c>
      <c r="G23" s="18">
        <v>5</v>
      </c>
      <c r="H23" s="18">
        <f t="shared" si="9"/>
        <v>0</v>
      </c>
      <c r="I23" s="18">
        <f t="shared" si="10"/>
        <v>5</v>
      </c>
      <c r="J23" s="18"/>
      <c r="K23" s="18"/>
      <c r="L23" s="18">
        <f t="shared" si="11"/>
        <v>0</v>
      </c>
      <c r="M23" s="18">
        <f t="shared" si="12"/>
        <v>0</v>
      </c>
      <c r="N23" s="18">
        <f t="shared" si="7"/>
        <v>5</v>
      </c>
      <c r="O23" s="18">
        <f t="shared" si="13"/>
        <v>32.8</v>
      </c>
      <c r="P23" s="18">
        <f t="shared" si="8"/>
        <v>5</v>
      </c>
      <c r="Q23" s="69">
        <v>4</v>
      </c>
    </row>
    <row r="24" spans="1:17" ht="12.75">
      <c r="A24" s="33">
        <v>6</v>
      </c>
      <c r="B24" s="37" t="s">
        <v>26</v>
      </c>
      <c r="C24" s="17" t="s">
        <v>136</v>
      </c>
      <c r="D24" s="17" t="s">
        <v>19</v>
      </c>
      <c r="E24" s="6" t="s">
        <v>137</v>
      </c>
      <c r="F24" s="17">
        <v>48.6</v>
      </c>
      <c r="G24" s="18">
        <v>0</v>
      </c>
      <c r="H24" s="18">
        <f t="shared" si="9"/>
        <v>6.600000000000001</v>
      </c>
      <c r="I24" s="18">
        <f t="shared" si="10"/>
        <v>6.600000000000001</v>
      </c>
      <c r="J24" s="18"/>
      <c r="K24" s="18"/>
      <c r="L24" s="18">
        <f t="shared" si="11"/>
        <v>0</v>
      </c>
      <c r="M24" s="18">
        <f t="shared" si="12"/>
        <v>0</v>
      </c>
      <c r="N24" s="18">
        <f t="shared" si="7"/>
        <v>0</v>
      </c>
      <c r="O24" s="18">
        <f t="shared" si="13"/>
        <v>48.6</v>
      </c>
      <c r="P24" s="18">
        <f t="shared" si="8"/>
        <v>6.600000000000001</v>
      </c>
      <c r="Q24" s="69">
        <v>5</v>
      </c>
    </row>
    <row r="25" spans="1:17" ht="12.75">
      <c r="A25" s="33">
        <v>7</v>
      </c>
      <c r="B25" s="34" t="s">
        <v>27</v>
      </c>
      <c r="C25" s="17" t="s">
        <v>62</v>
      </c>
      <c r="D25" s="17" t="s">
        <v>19</v>
      </c>
      <c r="E25" s="6" t="s">
        <v>64</v>
      </c>
      <c r="F25" s="17">
        <v>42.2</v>
      </c>
      <c r="G25" s="18">
        <v>15</v>
      </c>
      <c r="H25" s="18">
        <f t="shared" si="9"/>
        <v>0.20000000000000284</v>
      </c>
      <c r="I25" s="18">
        <f t="shared" si="10"/>
        <v>15.200000000000003</v>
      </c>
      <c r="J25" s="18"/>
      <c r="K25" s="18"/>
      <c r="L25" s="18">
        <f t="shared" si="11"/>
        <v>0</v>
      </c>
      <c r="M25" s="18">
        <f t="shared" si="12"/>
        <v>0</v>
      </c>
      <c r="N25" s="18">
        <f t="shared" si="7"/>
        <v>15</v>
      </c>
      <c r="O25" s="18">
        <f t="shared" si="13"/>
        <v>42.2</v>
      </c>
      <c r="P25" s="18">
        <f t="shared" si="8"/>
        <v>15.200000000000003</v>
      </c>
      <c r="Q25" s="69">
        <v>6</v>
      </c>
    </row>
    <row r="26" spans="1:17" ht="12.75">
      <c r="A26" s="33">
        <v>1</v>
      </c>
      <c r="B26" s="34" t="s">
        <v>26</v>
      </c>
      <c r="C26" s="17" t="s">
        <v>76</v>
      </c>
      <c r="D26" s="17" t="s">
        <v>19</v>
      </c>
      <c r="E26" s="6" t="s">
        <v>133</v>
      </c>
      <c r="F26" s="17"/>
      <c r="G26" s="18" t="s">
        <v>16</v>
      </c>
      <c r="H26" s="18">
        <f t="shared" si="9"/>
        <v>0</v>
      </c>
      <c r="I26" s="18">
        <f t="shared" si="10"/>
        <v>100</v>
      </c>
      <c r="J26" s="18"/>
      <c r="K26" s="18"/>
      <c r="L26" s="18">
        <f t="shared" si="11"/>
        <v>0</v>
      </c>
      <c r="M26" s="18">
        <f t="shared" si="12"/>
        <v>0</v>
      </c>
      <c r="N26" s="18"/>
      <c r="O26" s="18">
        <f t="shared" si="13"/>
        <v>0</v>
      </c>
      <c r="P26" s="18">
        <f>IF(C26&lt;&gt;0,IF(I26+M26&lt;&gt;200,I26+M26,200),301)</f>
        <v>100</v>
      </c>
      <c r="Q26" s="69" t="s">
        <v>15</v>
      </c>
    </row>
    <row r="27" spans="1:17" ht="12.75">
      <c r="A27" s="33">
        <v>5</v>
      </c>
      <c r="B27" s="34" t="s">
        <v>26</v>
      </c>
      <c r="C27" s="17" t="s">
        <v>134</v>
      </c>
      <c r="D27" s="17" t="s">
        <v>19</v>
      </c>
      <c r="E27" s="6" t="s">
        <v>135</v>
      </c>
      <c r="F27" s="17"/>
      <c r="G27" s="18" t="s">
        <v>16</v>
      </c>
      <c r="H27" s="18">
        <f t="shared" si="9"/>
        <v>0</v>
      </c>
      <c r="I27" s="18">
        <f t="shared" si="10"/>
        <v>100</v>
      </c>
      <c r="J27" s="18"/>
      <c r="K27" s="18"/>
      <c r="L27" s="18">
        <f t="shared" si="11"/>
        <v>0</v>
      </c>
      <c r="M27" s="18">
        <f t="shared" si="12"/>
        <v>0</v>
      </c>
      <c r="N27" s="18"/>
      <c r="O27" s="18">
        <f t="shared" si="13"/>
        <v>0</v>
      </c>
      <c r="P27" s="18">
        <f t="shared" si="8"/>
        <v>100</v>
      </c>
      <c r="Q27" s="69" t="s">
        <v>15</v>
      </c>
    </row>
    <row r="28" spans="1:17" ht="12.75">
      <c r="A28" s="81">
        <v>8</v>
      </c>
      <c r="B28" s="89" t="s">
        <v>27</v>
      </c>
      <c r="C28" s="90" t="s">
        <v>138</v>
      </c>
      <c r="D28" s="90" t="s">
        <v>19</v>
      </c>
      <c r="E28" s="85" t="s">
        <v>139</v>
      </c>
      <c r="F28" s="90"/>
      <c r="G28" s="78" t="s">
        <v>16</v>
      </c>
      <c r="H28" s="78">
        <f t="shared" si="9"/>
        <v>0</v>
      </c>
      <c r="I28" s="78">
        <f t="shared" si="10"/>
        <v>100</v>
      </c>
      <c r="J28" s="78"/>
      <c r="K28" s="78"/>
      <c r="L28" s="78">
        <f t="shared" si="11"/>
        <v>0</v>
      </c>
      <c r="M28" s="78">
        <f t="shared" si="12"/>
        <v>0</v>
      </c>
      <c r="N28" s="78"/>
      <c r="O28" s="78">
        <f t="shared" si="13"/>
        <v>0</v>
      </c>
      <c r="P28" s="78">
        <f t="shared" si="8"/>
        <v>100</v>
      </c>
      <c r="Q28" s="91" t="s">
        <v>15</v>
      </c>
    </row>
  </sheetData>
  <mergeCells count="2">
    <mergeCell ref="A1:Q1"/>
    <mergeCell ref="A2:B2"/>
  </mergeCells>
  <conditionalFormatting sqref="G5:P28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tabSelected="1" workbookViewId="0" topLeftCell="A1">
      <selection activeCell="N27" sqref="N27"/>
    </sheetView>
  </sheetViews>
  <sheetFormatPr defaultColWidth="9.00390625" defaultRowHeight="12.75"/>
  <cols>
    <col min="1" max="2" width="4.625" style="0" customWidth="1"/>
    <col min="3" max="3" width="19.625" style="0" customWidth="1"/>
    <col min="4" max="4" width="13.125" style="0" customWidth="1"/>
    <col min="5" max="5" width="23.875" style="0" customWidth="1"/>
    <col min="7" max="7" width="6.25390625" style="0" customWidth="1"/>
    <col min="8" max="8" width="7.125" style="0" customWidth="1"/>
    <col min="9" max="9" width="5.875" style="0" customWidth="1"/>
    <col min="10" max="10" width="9.125" style="0" hidden="1" customWidth="1"/>
    <col min="11" max="11" width="0.2421875" style="0" customWidth="1"/>
    <col min="12" max="13" width="0.12890625" style="0" customWidth="1"/>
    <col min="17" max="17" width="6.25390625" style="0" customWidth="1"/>
  </cols>
  <sheetData>
    <row r="1" ht="12.75">
      <c r="A1" s="98" t="s">
        <v>114</v>
      </c>
    </row>
    <row r="2" spans="1:10" ht="19.5" customHeight="1" thickBot="1">
      <c r="A2" t="s">
        <v>0</v>
      </c>
      <c r="C2" t="s">
        <v>115</v>
      </c>
      <c r="E2" s="1" t="s">
        <v>78</v>
      </c>
      <c r="F2" t="s">
        <v>14</v>
      </c>
      <c r="G2">
        <v>63</v>
      </c>
      <c r="H2" t="s">
        <v>1</v>
      </c>
      <c r="I2">
        <v>42</v>
      </c>
      <c r="J2" t="s">
        <v>14</v>
      </c>
    </row>
    <row r="3" spans="1:17" ht="48.75" customHeight="1" thickBot="1">
      <c r="A3" s="94" t="s">
        <v>12</v>
      </c>
      <c r="B3" s="95" t="s">
        <v>17</v>
      </c>
      <c r="C3" s="95" t="s">
        <v>2</v>
      </c>
      <c r="D3" s="95" t="s">
        <v>13</v>
      </c>
      <c r="E3" s="95" t="s">
        <v>3</v>
      </c>
      <c r="F3" s="97" t="s">
        <v>4</v>
      </c>
      <c r="G3" s="97" t="s">
        <v>5</v>
      </c>
      <c r="H3" s="95" t="s">
        <v>6</v>
      </c>
      <c r="I3" s="95" t="s">
        <v>7</v>
      </c>
      <c r="J3" s="95" t="s">
        <v>4</v>
      </c>
      <c r="K3" s="95" t="s">
        <v>5</v>
      </c>
      <c r="L3" s="95" t="s">
        <v>6</v>
      </c>
      <c r="M3" s="95" t="s">
        <v>7</v>
      </c>
      <c r="N3" s="95" t="s">
        <v>10</v>
      </c>
      <c r="O3" s="95" t="s">
        <v>11</v>
      </c>
      <c r="P3" s="95" t="s">
        <v>8</v>
      </c>
      <c r="Q3" s="96" t="s">
        <v>9</v>
      </c>
    </row>
    <row r="4" spans="1:17" ht="12.75">
      <c r="A4" s="93"/>
      <c r="B4" s="93"/>
      <c r="C4" s="93" t="s">
        <v>21</v>
      </c>
      <c r="D4" s="93"/>
      <c r="E4" s="93" t="s">
        <v>142</v>
      </c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</row>
    <row r="5" spans="1:17" ht="12.75">
      <c r="A5" s="92">
        <v>7</v>
      </c>
      <c r="B5" s="92" t="s">
        <v>18</v>
      </c>
      <c r="C5" s="92" t="s">
        <v>37</v>
      </c>
      <c r="D5" s="92" t="s">
        <v>24</v>
      </c>
      <c r="E5" s="92" t="s">
        <v>92</v>
      </c>
      <c r="F5" s="92">
        <v>32.9</v>
      </c>
      <c r="G5" s="92">
        <v>0</v>
      </c>
      <c r="H5" s="92">
        <v>0</v>
      </c>
      <c r="I5" s="92">
        <v>0</v>
      </c>
      <c r="J5" s="92"/>
      <c r="K5" s="92"/>
      <c r="L5" s="92">
        <v>0</v>
      </c>
      <c r="M5" s="92">
        <v>0</v>
      </c>
      <c r="N5" s="92">
        <v>0</v>
      </c>
      <c r="O5" s="92">
        <v>32.9</v>
      </c>
      <c r="P5" s="92">
        <v>0</v>
      </c>
      <c r="Q5" s="92">
        <v>1</v>
      </c>
    </row>
    <row r="6" spans="1:17" ht="12.75">
      <c r="A6" s="92">
        <v>4</v>
      </c>
      <c r="B6" s="92" t="s">
        <v>18</v>
      </c>
      <c r="C6" s="92" t="s">
        <v>117</v>
      </c>
      <c r="D6" s="92" t="s">
        <v>61</v>
      </c>
      <c r="E6" s="92" t="s">
        <v>144</v>
      </c>
      <c r="F6" s="92">
        <v>42.7</v>
      </c>
      <c r="G6" s="92">
        <v>5</v>
      </c>
      <c r="H6" s="92">
        <v>0.7000000000000028</v>
      </c>
      <c r="I6" s="92">
        <v>5.7</v>
      </c>
      <c r="J6" s="92"/>
      <c r="K6" s="92"/>
      <c r="L6" s="92">
        <v>0</v>
      </c>
      <c r="M6" s="92">
        <v>0</v>
      </c>
      <c r="N6" s="92">
        <v>5</v>
      </c>
      <c r="O6" s="92">
        <v>42.7</v>
      </c>
      <c r="P6" s="92">
        <v>5.7</v>
      </c>
      <c r="Q6" s="92">
        <v>2</v>
      </c>
    </row>
    <row r="7" spans="1:17" ht="12.75">
      <c r="A7" s="92">
        <v>5</v>
      </c>
      <c r="B7" s="92" t="s">
        <v>18</v>
      </c>
      <c r="C7" s="92" t="s">
        <v>23</v>
      </c>
      <c r="D7" s="92" t="s">
        <v>19</v>
      </c>
      <c r="E7" s="92" t="s">
        <v>128</v>
      </c>
      <c r="F7" s="92">
        <v>57.7</v>
      </c>
      <c r="G7" s="92">
        <v>0</v>
      </c>
      <c r="H7" s="92">
        <v>15.7</v>
      </c>
      <c r="I7" s="92">
        <v>15.7</v>
      </c>
      <c r="J7" s="92"/>
      <c r="K7" s="92"/>
      <c r="L7" s="92">
        <v>0</v>
      </c>
      <c r="M7" s="92">
        <v>0</v>
      </c>
      <c r="N7" s="92">
        <v>0</v>
      </c>
      <c r="O7" s="92">
        <v>57.7</v>
      </c>
      <c r="P7" s="92">
        <v>15.7</v>
      </c>
      <c r="Q7" s="92">
        <v>3</v>
      </c>
    </row>
    <row r="8" spans="1:17" ht="12.75">
      <c r="A8" s="92">
        <v>2</v>
      </c>
      <c r="B8" s="92" t="s">
        <v>18</v>
      </c>
      <c r="C8" s="92" t="s">
        <v>73</v>
      </c>
      <c r="D8" s="92" t="s">
        <v>81</v>
      </c>
      <c r="E8" s="92" t="s">
        <v>143</v>
      </c>
      <c r="F8" s="92">
        <v>35.5</v>
      </c>
      <c r="G8" s="92">
        <v>20</v>
      </c>
      <c r="H8" s="92">
        <v>0</v>
      </c>
      <c r="I8" s="92">
        <v>20</v>
      </c>
      <c r="J8" s="92"/>
      <c r="K8" s="92"/>
      <c r="L8" s="92">
        <v>0</v>
      </c>
      <c r="M8" s="92">
        <v>0</v>
      </c>
      <c r="N8" s="92">
        <v>20</v>
      </c>
      <c r="O8" s="92">
        <v>35.5</v>
      </c>
      <c r="P8" s="92">
        <v>20</v>
      </c>
      <c r="Q8" s="92">
        <v>4</v>
      </c>
    </row>
    <row r="9" spans="1:17" ht="12.75">
      <c r="A9" s="92">
        <v>1</v>
      </c>
      <c r="B9" s="92" t="s">
        <v>18</v>
      </c>
      <c r="C9" s="92" t="s">
        <v>120</v>
      </c>
      <c r="D9" s="92" t="s">
        <v>19</v>
      </c>
      <c r="E9" s="92" t="s">
        <v>119</v>
      </c>
      <c r="F9" s="92"/>
      <c r="G9" s="92" t="s">
        <v>16</v>
      </c>
      <c r="H9" s="92">
        <v>0</v>
      </c>
      <c r="I9" s="92">
        <v>100</v>
      </c>
      <c r="J9" s="92"/>
      <c r="K9" s="92"/>
      <c r="L9" s="92">
        <v>0</v>
      </c>
      <c r="M9" s="92">
        <v>0</v>
      </c>
      <c r="N9" s="92"/>
      <c r="O9" s="92">
        <v>0</v>
      </c>
      <c r="P9" s="92">
        <v>100</v>
      </c>
      <c r="Q9" s="92"/>
    </row>
    <row r="10" spans="1:17" ht="12.75">
      <c r="A10" s="92">
        <v>3</v>
      </c>
      <c r="B10" s="92" t="s">
        <v>18</v>
      </c>
      <c r="C10" s="92" t="s">
        <v>67</v>
      </c>
      <c r="D10" s="92" t="s">
        <v>24</v>
      </c>
      <c r="E10" s="92" t="s">
        <v>125</v>
      </c>
      <c r="F10" s="92"/>
      <c r="G10" s="92" t="s">
        <v>16</v>
      </c>
      <c r="H10" s="92">
        <v>0</v>
      </c>
      <c r="I10" s="92">
        <v>100</v>
      </c>
      <c r="J10" s="92"/>
      <c r="K10" s="92"/>
      <c r="L10" s="92">
        <v>0</v>
      </c>
      <c r="M10" s="92">
        <v>0</v>
      </c>
      <c r="N10" s="92"/>
      <c r="O10" s="92">
        <v>0</v>
      </c>
      <c r="P10" s="92">
        <v>100</v>
      </c>
      <c r="Q10" s="92">
        <v>6</v>
      </c>
    </row>
    <row r="11" spans="1:17" ht="12.75">
      <c r="A11" s="92">
        <v>6</v>
      </c>
      <c r="B11" s="92" t="s">
        <v>18</v>
      </c>
      <c r="C11" s="92" t="s">
        <v>73</v>
      </c>
      <c r="D11" s="92" t="s">
        <v>81</v>
      </c>
      <c r="E11" s="92" t="s">
        <v>75</v>
      </c>
      <c r="F11" s="92"/>
      <c r="G11" s="92" t="s">
        <v>16</v>
      </c>
      <c r="H11" s="92">
        <v>0</v>
      </c>
      <c r="I11" s="92">
        <v>100</v>
      </c>
      <c r="J11" s="92"/>
      <c r="K11" s="92"/>
      <c r="L11" s="92">
        <v>0</v>
      </c>
      <c r="M11" s="92">
        <v>0</v>
      </c>
      <c r="N11" s="92"/>
      <c r="O11" s="92">
        <v>0</v>
      </c>
      <c r="P11" s="92">
        <v>100</v>
      </c>
      <c r="Q11" s="92">
        <v>7</v>
      </c>
    </row>
    <row r="12" spans="1:17" ht="12.75">
      <c r="A12" s="92">
        <v>8</v>
      </c>
      <c r="B12" s="92" t="s">
        <v>18</v>
      </c>
      <c r="C12" s="92" t="s">
        <v>91</v>
      </c>
      <c r="D12" s="92" t="s">
        <v>97</v>
      </c>
      <c r="E12" s="92" t="s">
        <v>93</v>
      </c>
      <c r="F12" s="92"/>
      <c r="G12" s="92" t="s">
        <v>16</v>
      </c>
      <c r="H12" s="92">
        <v>0</v>
      </c>
      <c r="I12" s="92">
        <v>100</v>
      </c>
      <c r="J12" s="92"/>
      <c r="K12" s="92"/>
      <c r="L12" s="92">
        <v>0</v>
      </c>
      <c r="M12" s="92">
        <v>0</v>
      </c>
      <c r="N12" s="92"/>
      <c r="O12" s="92">
        <v>0</v>
      </c>
      <c r="P12" s="92">
        <v>100</v>
      </c>
      <c r="Q12" s="92">
        <v>8</v>
      </c>
    </row>
    <row r="13" spans="1:17" ht="12.75">
      <c r="A13" s="92">
        <v>9</v>
      </c>
      <c r="B13" s="92" t="s">
        <v>18</v>
      </c>
      <c r="C13" s="92" t="s">
        <v>90</v>
      </c>
      <c r="D13" s="92" t="s">
        <v>24</v>
      </c>
      <c r="E13" s="92" t="s">
        <v>50</v>
      </c>
      <c r="F13" s="92"/>
      <c r="G13" s="92" t="s">
        <v>16</v>
      </c>
      <c r="H13" s="92">
        <v>0</v>
      </c>
      <c r="I13" s="92">
        <v>100</v>
      </c>
      <c r="J13" s="92"/>
      <c r="K13" s="92"/>
      <c r="L13" s="92">
        <v>0</v>
      </c>
      <c r="M13" s="92">
        <v>0</v>
      </c>
      <c r="N13" s="92"/>
      <c r="O13" s="92">
        <v>0</v>
      </c>
      <c r="P13" s="92">
        <v>100</v>
      </c>
      <c r="Q13" s="92">
        <v>9</v>
      </c>
    </row>
    <row r="14" spans="1:17" ht="12.75">
      <c r="A14" s="92">
        <v>10</v>
      </c>
      <c r="B14" s="92" t="s">
        <v>18</v>
      </c>
      <c r="C14" s="92" t="s">
        <v>45</v>
      </c>
      <c r="D14" s="92" t="s">
        <v>61</v>
      </c>
      <c r="E14" s="92" t="s">
        <v>49</v>
      </c>
      <c r="F14" s="92"/>
      <c r="G14" s="92" t="s">
        <v>16</v>
      </c>
      <c r="H14" s="92">
        <v>0</v>
      </c>
      <c r="I14" s="92">
        <v>100</v>
      </c>
      <c r="J14" s="92"/>
      <c r="K14" s="92"/>
      <c r="L14" s="92">
        <v>0</v>
      </c>
      <c r="M14" s="92">
        <v>0</v>
      </c>
      <c r="N14" s="92"/>
      <c r="O14" s="92">
        <v>0</v>
      </c>
      <c r="P14" s="92">
        <v>100</v>
      </c>
      <c r="Q14" s="92">
        <v>10</v>
      </c>
    </row>
    <row r="15" spans="1:17" ht="12.75">
      <c r="A15" s="92"/>
      <c r="B15" s="92"/>
      <c r="C15" s="92" t="s">
        <v>33</v>
      </c>
      <c r="D15" s="92"/>
      <c r="E15" s="92" t="s">
        <v>145</v>
      </c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</row>
    <row r="16" spans="1:17" ht="12.75">
      <c r="A16" s="92">
        <v>6</v>
      </c>
      <c r="B16" s="92" t="s">
        <v>26</v>
      </c>
      <c r="C16" s="92" t="s">
        <v>28</v>
      </c>
      <c r="D16" s="92" t="s">
        <v>24</v>
      </c>
      <c r="E16" s="92" t="s">
        <v>56</v>
      </c>
      <c r="F16" s="92">
        <v>33.6</v>
      </c>
      <c r="G16" s="92">
        <v>0</v>
      </c>
      <c r="H16" s="92">
        <v>0</v>
      </c>
      <c r="I16" s="92">
        <v>0</v>
      </c>
      <c r="J16" s="92"/>
      <c r="K16" s="92"/>
      <c r="L16" s="92">
        <v>0</v>
      </c>
      <c r="M16" s="92">
        <v>0</v>
      </c>
      <c r="N16" s="92">
        <v>0</v>
      </c>
      <c r="O16" s="92">
        <v>33.6</v>
      </c>
      <c r="P16" s="92">
        <v>0</v>
      </c>
      <c r="Q16" s="92">
        <v>1</v>
      </c>
    </row>
    <row r="17" spans="1:17" ht="12.75">
      <c r="A17" s="92">
        <v>12</v>
      </c>
      <c r="B17" s="92" t="s">
        <v>27</v>
      </c>
      <c r="C17" s="92" t="s">
        <v>94</v>
      </c>
      <c r="D17" s="92" t="s">
        <v>24</v>
      </c>
      <c r="E17" s="92" t="s">
        <v>146</v>
      </c>
      <c r="F17" s="92">
        <v>37.9</v>
      </c>
      <c r="G17" s="92">
        <v>0</v>
      </c>
      <c r="H17" s="92">
        <v>0</v>
      </c>
      <c r="I17" s="92">
        <v>0</v>
      </c>
      <c r="J17" s="92"/>
      <c r="K17" s="92"/>
      <c r="L17" s="92">
        <v>0</v>
      </c>
      <c r="M17" s="92">
        <v>0</v>
      </c>
      <c r="N17" s="92">
        <v>0</v>
      </c>
      <c r="O17" s="92">
        <v>37.9</v>
      </c>
      <c r="P17" s="92">
        <v>0</v>
      </c>
      <c r="Q17" s="92">
        <v>2</v>
      </c>
    </row>
    <row r="18" spans="1:17" ht="12.75">
      <c r="A18" s="92">
        <v>2</v>
      </c>
      <c r="B18" s="92" t="s">
        <v>26</v>
      </c>
      <c r="C18" s="92" t="s">
        <v>34</v>
      </c>
      <c r="D18" s="92" t="s">
        <v>61</v>
      </c>
      <c r="E18" s="92" t="s">
        <v>86</v>
      </c>
      <c r="F18" s="92">
        <v>40.5</v>
      </c>
      <c r="G18" s="92">
        <v>0</v>
      </c>
      <c r="H18" s="92">
        <v>0</v>
      </c>
      <c r="I18" s="92">
        <v>0</v>
      </c>
      <c r="J18" s="92"/>
      <c r="K18" s="92"/>
      <c r="L18" s="92">
        <v>0</v>
      </c>
      <c r="M18" s="92">
        <v>0</v>
      </c>
      <c r="N18" s="92">
        <v>0</v>
      </c>
      <c r="O18" s="92">
        <v>40.5</v>
      </c>
      <c r="P18" s="92">
        <v>0</v>
      </c>
      <c r="Q18" s="92">
        <v>3</v>
      </c>
    </row>
    <row r="19" spans="1:17" ht="12.75">
      <c r="A19" s="92">
        <v>11</v>
      </c>
      <c r="B19" s="92" t="s">
        <v>27</v>
      </c>
      <c r="C19" s="92" t="s">
        <v>87</v>
      </c>
      <c r="D19" s="92" t="s">
        <v>22</v>
      </c>
      <c r="E19" s="92" t="s">
        <v>88</v>
      </c>
      <c r="F19" s="92">
        <v>43.6</v>
      </c>
      <c r="G19" s="92">
        <v>0</v>
      </c>
      <c r="H19" s="92">
        <v>1.6</v>
      </c>
      <c r="I19" s="92">
        <v>1.6</v>
      </c>
      <c r="J19" s="92"/>
      <c r="K19" s="92"/>
      <c r="L19" s="92">
        <v>0</v>
      </c>
      <c r="M19" s="92">
        <v>0</v>
      </c>
      <c r="N19" s="92">
        <v>0</v>
      </c>
      <c r="O19" s="92">
        <v>43.6</v>
      </c>
      <c r="P19" s="92">
        <v>1.6</v>
      </c>
      <c r="Q19" s="92">
        <v>4</v>
      </c>
    </row>
    <row r="20" spans="1:17" ht="12.75">
      <c r="A20" s="92">
        <v>9</v>
      </c>
      <c r="B20" s="92" t="s">
        <v>27</v>
      </c>
      <c r="C20" s="92" t="s">
        <v>41</v>
      </c>
      <c r="D20" s="92" t="s">
        <v>22</v>
      </c>
      <c r="E20" s="92" t="s">
        <v>84</v>
      </c>
      <c r="F20" s="92">
        <v>39.3</v>
      </c>
      <c r="G20" s="92">
        <v>5</v>
      </c>
      <c r="H20" s="92">
        <v>0</v>
      </c>
      <c r="I20" s="92">
        <v>5</v>
      </c>
      <c r="J20" s="92"/>
      <c r="K20" s="92"/>
      <c r="L20" s="92">
        <v>0</v>
      </c>
      <c r="M20" s="92">
        <v>0</v>
      </c>
      <c r="N20" s="92">
        <v>5</v>
      </c>
      <c r="O20" s="92">
        <v>39.3</v>
      </c>
      <c r="P20" s="92">
        <v>5</v>
      </c>
      <c r="Q20" s="92">
        <v>5</v>
      </c>
    </row>
    <row r="21" spans="1:17" ht="12.75">
      <c r="A21" s="92">
        <v>7</v>
      </c>
      <c r="B21" s="92" t="s">
        <v>27</v>
      </c>
      <c r="C21" s="92" t="s">
        <v>62</v>
      </c>
      <c r="D21" s="92" t="s">
        <v>19</v>
      </c>
      <c r="E21" s="92" t="s">
        <v>64</v>
      </c>
      <c r="F21" s="92">
        <v>41.8</v>
      </c>
      <c r="G21" s="92">
        <v>5</v>
      </c>
      <c r="H21" s="92">
        <v>0</v>
      </c>
      <c r="I21" s="92">
        <v>5</v>
      </c>
      <c r="J21" s="92"/>
      <c r="K21" s="92"/>
      <c r="L21" s="92">
        <v>0</v>
      </c>
      <c r="M21" s="92">
        <v>0</v>
      </c>
      <c r="N21" s="92">
        <v>5</v>
      </c>
      <c r="O21" s="92">
        <v>41.8</v>
      </c>
      <c r="P21" s="92">
        <v>5</v>
      </c>
      <c r="Q21" s="92">
        <v>6</v>
      </c>
    </row>
    <row r="22" spans="1:17" ht="12.75">
      <c r="A22" s="92">
        <v>3</v>
      </c>
      <c r="B22" s="92" t="s">
        <v>26</v>
      </c>
      <c r="C22" s="92" t="s">
        <v>47</v>
      </c>
      <c r="D22" s="92" t="s">
        <v>24</v>
      </c>
      <c r="E22" s="92" t="s">
        <v>63</v>
      </c>
      <c r="F22" s="92">
        <v>42.5</v>
      </c>
      <c r="G22" s="92">
        <v>10</v>
      </c>
      <c r="H22" s="92">
        <v>0.5</v>
      </c>
      <c r="I22" s="92">
        <v>10.5</v>
      </c>
      <c r="J22" s="92"/>
      <c r="K22" s="92"/>
      <c r="L22" s="92">
        <v>0</v>
      </c>
      <c r="M22" s="92">
        <v>0</v>
      </c>
      <c r="N22" s="92">
        <v>10</v>
      </c>
      <c r="O22" s="92">
        <v>42.5</v>
      </c>
      <c r="P22" s="92">
        <v>10.5</v>
      </c>
      <c r="Q22" s="92">
        <v>7</v>
      </c>
    </row>
    <row r="23" spans="1:17" ht="12.75">
      <c r="A23" s="92">
        <v>5</v>
      </c>
      <c r="B23" s="92" t="s">
        <v>26</v>
      </c>
      <c r="C23" s="92" t="s">
        <v>82</v>
      </c>
      <c r="D23" s="92" t="s">
        <v>24</v>
      </c>
      <c r="E23" s="92" t="s">
        <v>85</v>
      </c>
      <c r="F23" s="92">
        <v>47.9</v>
      </c>
      <c r="G23" s="92">
        <v>5</v>
      </c>
      <c r="H23" s="92">
        <v>5.9</v>
      </c>
      <c r="I23" s="92">
        <v>10.9</v>
      </c>
      <c r="J23" s="92"/>
      <c r="K23" s="92"/>
      <c r="L23" s="92">
        <v>0</v>
      </c>
      <c r="M23" s="92">
        <v>0</v>
      </c>
      <c r="N23" s="92">
        <v>5</v>
      </c>
      <c r="O23" s="92">
        <v>47.9</v>
      </c>
      <c r="P23" s="92">
        <v>10.9</v>
      </c>
      <c r="Q23" s="92">
        <v>8</v>
      </c>
    </row>
    <row r="24" spans="1:17" ht="12.75">
      <c r="A24" s="92">
        <v>4</v>
      </c>
      <c r="B24" s="92" t="s">
        <v>26</v>
      </c>
      <c r="C24" s="92" t="s">
        <v>94</v>
      </c>
      <c r="D24" s="92" t="s">
        <v>24</v>
      </c>
      <c r="E24" s="92" t="s">
        <v>95</v>
      </c>
      <c r="F24" s="92">
        <v>50.2</v>
      </c>
      <c r="G24" s="92">
        <v>10</v>
      </c>
      <c r="H24" s="92">
        <v>8.2</v>
      </c>
      <c r="I24" s="92">
        <v>18.2</v>
      </c>
      <c r="J24" s="92"/>
      <c r="K24" s="92"/>
      <c r="L24" s="92">
        <v>0</v>
      </c>
      <c r="M24" s="92">
        <v>0</v>
      </c>
      <c r="N24" s="92">
        <v>10</v>
      </c>
      <c r="O24" s="92">
        <v>50.2</v>
      </c>
      <c r="P24" s="92">
        <v>18.2</v>
      </c>
      <c r="Q24" s="92">
        <v>9</v>
      </c>
    </row>
    <row r="25" spans="1:17" ht="12.75">
      <c r="A25" s="92">
        <v>8</v>
      </c>
      <c r="B25" s="92" t="s">
        <v>27</v>
      </c>
      <c r="C25" s="92" t="s">
        <v>140</v>
      </c>
      <c r="D25" s="92" t="s">
        <v>19</v>
      </c>
      <c r="E25" s="92" t="s">
        <v>141</v>
      </c>
      <c r="F25" s="92">
        <v>53</v>
      </c>
      <c r="G25" s="92">
        <v>15</v>
      </c>
      <c r="H25" s="92">
        <v>11</v>
      </c>
      <c r="I25" s="92">
        <v>26</v>
      </c>
      <c r="J25" s="92"/>
      <c r="K25" s="92"/>
      <c r="L25" s="92">
        <v>0</v>
      </c>
      <c r="M25" s="92">
        <v>0</v>
      </c>
      <c r="N25" s="92">
        <v>15</v>
      </c>
      <c r="O25" s="92">
        <v>53</v>
      </c>
      <c r="P25" s="92">
        <v>26</v>
      </c>
      <c r="Q25" s="92">
        <v>10</v>
      </c>
    </row>
    <row r="26" spans="1:17" ht="12.75">
      <c r="A26" s="92">
        <v>1</v>
      </c>
      <c r="B26" s="92" t="s">
        <v>26</v>
      </c>
      <c r="C26" s="92" t="s">
        <v>136</v>
      </c>
      <c r="D26" s="92" t="s">
        <v>19</v>
      </c>
      <c r="E26" s="92" t="s">
        <v>137</v>
      </c>
      <c r="F26" s="92">
        <v>75</v>
      </c>
      <c r="G26" s="92">
        <v>15</v>
      </c>
      <c r="H26" s="92">
        <v>33</v>
      </c>
      <c r="I26" s="92">
        <v>100</v>
      </c>
      <c r="J26" s="92"/>
      <c r="K26" s="92"/>
      <c r="L26" s="92">
        <v>0</v>
      </c>
      <c r="M26" s="92">
        <v>0</v>
      </c>
      <c r="N26" s="92">
        <v>15</v>
      </c>
      <c r="O26" s="92">
        <v>75</v>
      </c>
      <c r="P26" s="92">
        <v>100</v>
      </c>
      <c r="Q26" s="92" t="s">
        <v>15</v>
      </c>
    </row>
    <row r="27" spans="1:17" ht="12.75">
      <c r="A27" s="92">
        <v>10</v>
      </c>
      <c r="B27" s="92" t="s">
        <v>27</v>
      </c>
      <c r="C27" s="92" t="s">
        <v>96</v>
      </c>
      <c r="D27" s="92" t="s">
        <v>22</v>
      </c>
      <c r="E27" s="92" t="s">
        <v>32</v>
      </c>
      <c r="F27" s="92"/>
      <c r="G27" s="92" t="s">
        <v>16</v>
      </c>
      <c r="H27" s="92">
        <v>0</v>
      </c>
      <c r="I27" s="92">
        <v>100</v>
      </c>
      <c r="J27" s="92"/>
      <c r="K27" s="92"/>
      <c r="L27" s="92">
        <v>0</v>
      </c>
      <c r="M27" s="92">
        <v>0</v>
      </c>
      <c r="N27" s="92"/>
      <c r="O27" s="92">
        <v>0</v>
      </c>
      <c r="P27" s="92">
        <v>100</v>
      </c>
      <c r="Q27" s="92" t="s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5"/>
  <sheetViews>
    <sheetView workbookViewId="0" topLeftCell="A1">
      <selection activeCell="N58" sqref="N58"/>
    </sheetView>
  </sheetViews>
  <sheetFormatPr defaultColWidth="9.00390625" defaultRowHeight="12.75"/>
  <cols>
    <col min="1" max="1" width="6.25390625" style="0" customWidth="1"/>
    <col min="2" max="2" width="3.375" style="0" customWidth="1"/>
    <col min="3" max="3" width="16.75390625" style="0" customWidth="1"/>
    <col min="5" max="5" width="23.625" style="0" customWidth="1"/>
    <col min="7" max="7" width="6.375" style="0" customWidth="1"/>
    <col min="8" max="8" width="7.00390625" style="0" customWidth="1"/>
    <col min="9" max="9" width="7.25390625" style="0" customWidth="1"/>
    <col min="10" max="10" width="0.12890625" style="0" hidden="1" customWidth="1"/>
    <col min="11" max="11" width="6.75390625" style="0" hidden="1" customWidth="1"/>
    <col min="12" max="12" width="0.2421875" style="0" hidden="1" customWidth="1"/>
    <col min="13" max="13" width="9.125" style="0" hidden="1" customWidth="1"/>
  </cols>
  <sheetData>
    <row r="1" spans="1:17" ht="19.5" thickBot="1" thickTop="1">
      <c r="A1" s="105" t="s">
        <v>114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  <c r="N1" s="2"/>
      <c r="O1" s="3"/>
      <c r="P1" s="4"/>
      <c r="Q1" s="39"/>
    </row>
    <row r="2" spans="1:17" ht="16.5" thickBot="1">
      <c r="A2" s="108" t="s">
        <v>0</v>
      </c>
      <c r="B2" s="109"/>
      <c r="C2" s="43" t="s">
        <v>115</v>
      </c>
      <c r="D2" s="19" t="s">
        <v>148</v>
      </c>
      <c r="E2" s="71" t="s">
        <v>79</v>
      </c>
      <c r="F2" s="29" t="s">
        <v>14</v>
      </c>
      <c r="G2" s="35">
        <v>54</v>
      </c>
      <c r="H2" s="29" t="s">
        <v>1</v>
      </c>
      <c r="I2" s="21">
        <v>42</v>
      </c>
      <c r="J2" s="30" t="s">
        <v>14</v>
      </c>
      <c r="K2" s="35"/>
      <c r="L2" s="31" t="s">
        <v>1</v>
      </c>
      <c r="M2" s="24"/>
      <c r="N2" s="25"/>
      <c r="O2" s="26"/>
      <c r="P2" s="27"/>
      <c r="Q2" s="40"/>
    </row>
    <row r="3" spans="1:17" ht="162.75" thickBot="1">
      <c r="A3" s="32" t="s">
        <v>12</v>
      </c>
      <c r="B3" s="28" t="s">
        <v>17</v>
      </c>
      <c r="C3" s="7" t="s">
        <v>2</v>
      </c>
      <c r="D3" s="8" t="s">
        <v>13</v>
      </c>
      <c r="E3" s="9" t="s">
        <v>3</v>
      </c>
      <c r="F3" s="10" t="s">
        <v>4</v>
      </c>
      <c r="G3" s="36" t="s">
        <v>5</v>
      </c>
      <c r="H3" s="11" t="s">
        <v>6</v>
      </c>
      <c r="I3" s="12" t="s">
        <v>7</v>
      </c>
      <c r="J3" s="13" t="s">
        <v>4</v>
      </c>
      <c r="K3" s="38" t="s">
        <v>5</v>
      </c>
      <c r="L3" s="14" t="s">
        <v>6</v>
      </c>
      <c r="M3" s="12" t="s">
        <v>7</v>
      </c>
      <c r="N3" s="12" t="s">
        <v>10</v>
      </c>
      <c r="O3" s="15" t="s">
        <v>11</v>
      </c>
      <c r="P3" s="16" t="s">
        <v>8</v>
      </c>
      <c r="Q3" s="41" t="s">
        <v>9</v>
      </c>
    </row>
    <row r="4" spans="1:17" ht="12.75">
      <c r="A4" s="33">
        <v>205</v>
      </c>
      <c r="B4" s="34" t="s">
        <v>27</v>
      </c>
      <c r="C4" s="17" t="s">
        <v>29</v>
      </c>
      <c r="D4" s="17" t="s">
        <v>24</v>
      </c>
      <c r="E4" s="6" t="s">
        <v>30</v>
      </c>
      <c r="F4" s="17">
        <v>33.4</v>
      </c>
      <c r="G4" s="37">
        <v>0</v>
      </c>
      <c r="H4" s="18">
        <f aca="true" t="shared" si="0" ref="H4:H17">IF((F4-$I$2)&gt;0,F4-$I$2,0)</f>
        <v>0</v>
      </c>
      <c r="I4" s="6">
        <f aca="true" t="shared" si="1" ref="I4:I17">IF(OR(G4="снят",F4&gt;$G$2),100,IF(G4="н/я",150,SUM(H4,G4)))</f>
        <v>0</v>
      </c>
      <c r="J4" s="17"/>
      <c r="K4" s="34"/>
      <c r="L4" s="18"/>
      <c r="M4" s="6"/>
      <c r="N4" s="5">
        <f aca="true" t="shared" si="2" ref="N4:N29">(G4+K4)</f>
        <v>0</v>
      </c>
      <c r="O4" s="17">
        <f aca="true" t="shared" si="3" ref="O4:O33">(F4+J4)</f>
        <v>33.4</v>
      </c>
      <c r="P4" s="18">
        <f>IF(C4&lt;&gt;0,IF(I4+M4&lt;&gt;200,I4+M4,200),301)</f>
        <v>0</v>
      </c>
      <c r="Q4" s="42">
        <v>1</v>
      </c>
    </row>
    <row r="5" spans="1:17" ht="12.75">
      <c r="A5" s="33">
        <v>208</v>
      </c>
      <c r="B5" s="34" t="s">
        <v>27</v>
      </c>
      <c r="C5" s="17" t="s">
        <v>29</v>
      </c>
      <c r="D5" s="17" t="s">
        <v>24</v>
      </c>
      <c r="E5" s="6" t="s">
        <v>39</v>
      </c>
      <c r="F5" s="17">
        <v>33.6</v>
      </c>
      <c r="G5" s="37">
        <v>0</v>
      </c>
      <c r="H5" s="18">
        <f t="shared" si="0"/>
        <v>0</v>
      </c>
      <c r="I5" s="6">
        <f t="shared" si="1"/>
        <v>0</v>
      </c>
      <c r="J5" s="17"/>
      <c r="K5" s="34"/>
      <c r="L5" s="18"/>
      <c r="M5" s="6"/>
      <c r="N5" s="5">
        <f t="shared" si="2"/>
        <v>0</v>
      </c>
      <c r="O5" s="17">
        <f t="shared" si="3"/>
        <v>33.6</v>
      </c>
      <c r="P5" s="18">
        <f>IF(C5&lt;&gt;0,IF(I5+M5&lt;&gt;200,I5+M5,200),301)</f>
        <v>0</v>
      </c>
      <c r="Q5" s="42">
        <v>2</v>
      </c>
    </row>
    <row r="6" spans="1:17" ht="12.75">
      <c r="A6" s="33">
        <v>13</v>
      </c>
      <c r="B6" s="34" t="s">
        <v>18</v>
      </c>
      <c r="C6" s="17" t="s">
        <v>44</v>
      </c>
      <c r="D6" s="17" t="s">
        <v>24</v>
      </c>
      <c r="E6" s="6" t="s">
        <v>36</v>
      </c>
      <c r="F6" s="17">
        <v>34.9</v>
      </c>
      <c r="G6" s="37">
        <v>0</v>
      </c>
      <c r="H6" s="18">
        <f t="shared" si="0"/>
        <v>0</v>
      </c>
      <c r="I6" s="6">
        <f t="shared" si="1"/>
        <v>0</v>
      </c>
      <c r="J6" s="17"/>
      <c r="K6" s="34"/>
      <c r="L6" s="18"/>
      <c r="M6" s="6"/>
      <c r="N6" s="5">
        <f t="shared" si="2"/>
        <v>0</v>
      </c>
      <c r="O6" s="17">
        <f t="shared" si="3"/>
        <v>34.9</v>
      </c>
      <c r="P6" s="18">
        <f>IF(E6&lt;&gt;0,IF(I6+M6&lt;&gt;200,I6+M6,200),301)</f>
        <v>0</v>
      </c>
      <c r="Q6" s="42">
        <v>3</v>
      </c>
    </row>
    <row r="7" spans="1:17" ht="12.75">
      <c r="A7" s="33">
        <v>206</v>
      </c>
      <c r="B7" s="34" t="s">
        <v>27</v>
      </c>
      <c r="C7" s="17" t="s">
        <v>57</v>
      </c>
      <c r="D7" s="17" t="s">
        <v>24</v>
      </c>
      <c r="E7" s="6" t="s">
        <v>31</v>
      </c>
      <c r="F7" s="17">
        <v>35.4</v>
      </c>
      <c r="G7" s="37">
        <v>0</v>
      </c>
      <c r="H7" s="18">
        <f t="shared" si="0"/>
        <v>0</v>
      </c>
      <c r="I7" s="6">
        <f t="shared" si="1"/>
        <v>0</v>
      </c>
      <c r="J7" s="17"/>
      <c r="K7" s="34"/>
      <c r="L7" s="18"/>
      <c r="M7" s="6"/>
      <c r="N7" s="5">
        <f t="shared" si="2"/>
        <v>0</v>
      </c>
      <c r="O7" s="17">
        <f t="shared" si="3"/>
        <v>35.4</v>
      </c>
      <c r="P7" s="18">
        <f>IF(C7&lt;&gt;0,IF(I7+M7&lt;&gt;200,I7+M7,200),301)</f>
        <v>0</v>
      </c>
      <c r="Q7" s="42">
        <v>4</v>
      </c>
    </row>
    <row r="8" spans="1:17" ht="12.75">
      <c r="A8" s="33">
        <v>107</v>
      </c>
      <c r="B8" s="34" t="s">
        <v>26</v>
      </c>
      <c r="C8" s="17" t="s">
        <v>57</v>
      </c>
      <c r="D8" s="17" t="s">
        <v>24</v>
      </c>
      <c r="E8" s="6" t="s">
        <v>38</v>
      </c>
      <c r="F8" s="17">
        <v>36.1</v>
      </c>
      <c r="G8" s="37">
        <v>0</v>
      </c>
      <c r="H8" s="18">
        <f t="shared" si="0"/>
        <v>0</v>
      </c>
      <c r="I8" s="6">
        <f t="shared" si="1"/>
        <v>0</v>
      </c>
      <c r="J8" s="17"/>
      <c r="K8" s="34"/>
      <c r="L8" s="18"/>
      <c r="M8" s="6"/>
      <c r="N8" s="5">
        <f t="shared" si="2"/>
        <v>0</v>
      </c>
      <c r="O8" s="17">
        <f t="shared" si="3"/>
        <v>36.1</v>
      </c>
      <c r="P8" s="18">
        <f>IF(C8&lt;&gt;0,IF(I8+M8&lt;&gt;200,I8+M8,200),301)</f>
        <v>0</v>
      </c>
      <c r="Q8" s="42">
        <v>5</v>
      </c>
    </row>
    <row r="9" spans="1:17" ht="12.75">
      <c r="A9" s="33">
        <v>207</v>
      </c>
      <c r="B9" s="34" t="s">
        <v>27</v>
      </c>
      <c r="C9" s="17" t="s">
        <v>51</v>
      </c>
      <c r="D9" s="17" t="s">
        <v>19</v>
      </c>
      <c r="E9" s="6" t="s">
        <v>153</v>
      </c>
      <c r="F9" s="17">
        <v>38.4</v>
      </c>
      <c r="G9" s="37">
        <v>0</v>
      </c>
      <c r="H9" s="18">
        <f t="shared" si="0"/>
        <v>0</v>
      </c>
      <c r="I9" s="6">
        <f t="shared" si="1"/>
        <v>0</v>
      </c>
      <c r="J9" s="17"/>
      <c r="K9" s="34"/>
      <c r="L9" s="18"/>
      <c r="M9" s="6"/>
      <c r="N9" s="5">
        <f t="shared" si="2"/>
        <v>0</v>
      </c>
      <c r="O9" s="17">
        <f t="shared" si="3"/>
        <v>38.4</v>
      </c>
      <c r="P9" s="18">
        <f>IF(C9&lt;&gt;0,IF(I9+M9&lt;&gt;200,I9+M9,200),301)</f>
        <v>0</v>
      </c>
      <c r="Q9" s="42">
        <v>6</v>
      </c>
    </row>
    <row r="10" spans="1:17" ht="12.75">
      <c r="A10" s="33">
        <v>104</v>
      </c>
      <c r="B10" s="34" t="s">
        <v>26</v>
      </c>
      <c r="C10" s="17" t="s">
        <v>76</v>
      </c>
      <c r="D10" s="17" t="s">
        <v>19</v>
      </c>
      <c r="E10" s="6" t="s">
        <v>43</v>
      </c>
      <c r="F10" s="17">
        <v>38.6</v>
      </c>
      <c r="G10" s="37">
        <v>0</v>
      </c>
      <c r="H10" s="18">
        <f t="shared" si="0"/>
        <v>0</v>
      </c>
      <c r="I10" s="6">
        <f t="shared" si="1"/>
        <v>0</v>
      </c>
      <c r="J10" s="17"/>
      <c r="K10" s="34"/>
      <c r="L10" s="18"/>
      <c r="M10" s="6"/>
      <c r="N10" s="5">
        <f t="shared" si="2"/>
        <v>0</v>
      </c>
      <c r="O10" s="17">
        <f t="shared" si="3"/>
        <v>38.6</v>
      </c>
      <c r="P10" s="18">
        <f>IF(C10&lt;&gt;0,IF(I10+M10&lt;&gt;200,I10+M10,200),301)</f>
        <v>0</v>
      </c>
      <c r="Q10" s="42">
        <v>7</v>
      </c>
    </row>
    <row r="11" spans="1:17" ht="12.75">
      <c r="A11" s="33">
        <v>11</v>
      </c>
      <c r="B11" s="34" t="s">
        <v>18</v>
      </c>
      <c r="C11" s="17" t="s">
        <v>29</v>
      </c>
      <c r="D11" s="17" t="s">
        <v>24</v>
      </c>
      <c r="E11" s="6" t="s">
        <v>35</v>
      </c>
      <c r="F11" s="17">
        <v>39.1</v>
      </c>
      <c r="G11" s="37">
        <v>0</v>
      </c>
      <c r="H11" s="18">
        <f t="shared" si="0"/>
        <v>0</v>
      </c>
      <c r="I11" s="6">
        <f t="shared" si="1"/>
        <v>0</v>
      </c>
      <c r="J11" s="17"/>
      <c r="K11" s="34"/>
      <c r="L11" s="18"/>
      <c r="M11" s="6"/>
      <c r="N11" s="5">
        <f t="shared" si="2"/>
        <v>0</v>
      </c>
      <c r="O11" s="17">
        <f t="shared" si="3"/>
        <v>39.1</v>
      </c>
      <c r="P11" s="18">
        <f>IF(E11&lt;&gt;0,IF(I11+M11&lt;&gt;200,I11+M11,200),301)</f>
        <v>0</v>
      </c>
      <c r="Q11" s="42">
        <v>8</v>
      </c>
    </row>
    <row r="12" spans="1:17" ht="12.75">
      <c r="A12" s="33">
        <v>5</v>
      </c>
      <c r="B12" s="34" t="s">
        <v>18</v>
      </c>
      <c r="C12" s="17" t="s">
        <v>65</v>
      </c>
      <c r="D12" s="17" t="s">
        <v>24</v>
      </c>
      <c r="E12" s="6" t="s">
        <v>66</v>
      </c>
      <c r="F12" s="17">
        <v>39.8</v>
      </c>
      <c r="G12" s="37">
        <v>0</v>
      </c>
      <c r="H12" s="18">
        <f t="shared" si="0"/>
        <v>0</v>
      </c>
      <c r="I12" s="6">
        <f t="shared" si="1"/>
        <v>0</v>
      </c>
      <c r="J12" s="17"/>
      <c r="K12" s="34"/>
      <c r="L12" s="18"/>
      <c r="M12" s="6"/>
      <c r="N12" s="5">
        <f t="shared" si="2"/>
        <v>0</v>
      </c>
      <c r="O12" s="17">
        <f t="shared" si="3"/>
        <v>39.8</v>
      </c>
      <c r="P12" s="18">
        <f>IF(E12&lt;&gt;0,IF(I12+M12&lt;&gt;200,I12+M12,200),301)</f>
        <v>0</v>
      </c>
      <c r="Q12" s="42">
        <v>9</v>
      </c>
    </row>
    <row r="13" spans="1:17" ht="12.75">
      <c r="A13" s="33">
        <v>9</v>
      </c>
      <c r="B13" s="34" t="s">
        <v>18</v>
      </c>
      <c r="C13" s="17" t="s">
        <v>47</v>
      </c>
      <c r="D13" s="17" t="s">
        <v>24</v>
      </c>
      <c r="E13" s="6" t="s">
        <v>48</v>
      </c>
      <c r="F13" s="17">
        <v>41.7</v>
      </c>
      <c r="G13" s="37">
        <v>0</v>
      </c>
      <c r="H13" s="18">
        <f t="shared" si="0"/>
        <v>0</v>
      </c>
      <c r="I13" s="6">
        <f t="shared" si="1"/>
        <v>0</v>
      </c>
      <c r="J13" s="17"/>
      <c r="K13" s="34"/>
      <c r="L13" s="18"/>
      <c r="M13" s="6"/>
      <c r="N13" s="5">
        <f t="shared" si="2"/>
        <v>0</v>
      </c>
      <c r="O13" s="17">
        <f t="shared" si="3"/>
        <v>41.7</v>
      </c>
      <c r="P13" s="18">
        <f>IF(E13&lt;&gt;0,IF(I13+M13&lt;&gt;200,I13+M13,200),301)</f>
        <v>0</v>
      </c>
      <c r="Q13" s="42">
        <v>10</v>
      </c>
    </row>
    <row r="14" spans="1:17" ht="12.75">
      <c r="A14" s="33">
        <v>202</v>
      </c>
      <c r="B14" s="34" t="s">
        <v>27</v>
      </c>
      <c r="C14" s="17" t="s">
        <v>41</v>
      </c>
      <c r="D14" s="17" t="s">
        <v>22</v>
      </c>
      <c r="E14" s="6" t="s">
        <v>84</v>
      </c>
      <c r="F14" s="17">
        <v>42.3</v>
      </c>
      <c r="G14" s="37">
        <v>0</v>
      </c>
      <c r="H14" s="18">
        <f t="shared" si="0"/>
        <v>0.29999999999999716</v>
      </c>
      <c r="I14" s="6">
        <f t="shared" si="1"/>
        <v>0.29999999999999716</v>
      </c>
      <c r="J14" s="17"/>
      <c r="K14" s="34"/>
      <c r="L14" s="18"/>
      <c r="M14" s="6"/>
      <c r="N14" s="5">
        <f t="shared" si="2"/>
        <v>0</v>
      </c>
      <c r="O14" s="17">
        <f t="shared" si="3"/>
        <v>42.3</v>
      </c>
      <c r="P14" s="18">
        <f aca="true" t="shared" si="4" ref="P14:P20">IF(C14&lt;&gt;0,IF(I14+M14&lt;&gt;200,I14+M14,200),301)</f>
        <v>0.29999999999999716</v>
      </c>
      <c r="Q14" s="42">
        <v>11</v>
      </c>
    </row>
    <row r="15" spans="1:17" ht="12.75">
      <c r="A15" s="33">
        <v>103</v>
      </c>
      <c r="B15" s="34" t="s">
        <v>26</v>
      </c>
      <c r="C15" s="17" t="s">
        <v>67</v>
      </c>
      <c r="D15" s="17" t="s">
        <v>24</v>
      </c>
      <c r="E15" s="6" t="s">
        <v>151</v>
      </c>
      <c r="F15" s="17">
        <v>42.6</v>
      </c>
      <c r="G15" s="37">
        <v>0</v>
      </c>
      <c r="H15" s="18">
        <f t="shared" si="0"/>
        <v>0.6000000000000014</v>
      </c>
      <c r="I15" s="6">
        <f t="shared" si="1"/>
        <v>0.6000000000000014</v>
      </c>
      <c r="J15" s="17"/>
      <c r="K15" s="34"/>
      <c r="L15" s="18"/>
      <c r="M15" s="6"/>
      <c r="N15" s="5">
        <f t="shared" si="2"/>
        <v>0</v>
      </c>
      <c r="O15" s="17">
        <f t="shared" si="3"/>
        <v>42.6</v>
      </c>
      <c r="P15" s="18">
        <f t="shared" si="4"/>
        <v>0.6000000000000014</v>
      </c>
      <c r="Q15" s="42">
        <v>12</v>
      </c>
    </row>
    <row r="16" spans="1:17" ht="12.75">
      <c r="A16" s="33">
        <v>204</v>
      </c>
      <c r="B16" s="34" t="s">
        <v>27</v>
      </c>
      <c r="C16" s="17" t="s">
        <v>94</v>
      </c>
      <c r="D16" s="17" t="s">
        <v>24</v>
      </c>
      <c r="E16" s="6" t="s">
        <v>99</v>
      </c>
      <c r="F16" s="17">
        <v>43.6</v>
      </c>
      <c r="G16" s="37">
        <v>0</v>
      </c>
      <c r="H16" s="18">
        <f t="shared" si="0"/>
        <v>1.6000000000000014</v>
      </c>
      <c r="I16" s="6">
        <f t="shared" si="1"/>
        <v>1.6000000000000014</v>
      </c>
      <c r="J16" s="17"/>
      <c r="K16" s="34"/>
      <c r="L16" s="18"/>
      <c r="M16" s="6"/>
      <c r="N16" s="5">
        <f t="shared" si="2"/>
        <v>0</v>
      </c>
      <c r="O16" s="17">
        <f t="shared" si="3"/>
        <v>43.6</v>
      </c>
      <c r="P16" s="18">
        <f t="shared" si="4"/>
        <v>1.6000000000000014</v>
      </c>
      <c r="Q16" s="42">
        <v>13</v>
      </c>
    </row>
    <row r="17" spans="1:17" ht="12.75">
      <c r="A17" s="33">
        <v>106</v>
      </c>
      <c r="B17" s="34" t="s">
        <v>26</v>
      </c>
      <c r="C17" s="17" t="s">
        <v>37</v>
      </c>
      <c r="D17" s="17" t="s">
        <v>24</v>
      </c>
      <c r="E17" s="6" t="s">
        <v>59</v>
      </c>
      <c r="F17" s="17">
        <v>43.8</v>
      </c>
      <c r="G17" s="37">
        <v>0</v>
      </c>
      <c r="H17" s="18">
        <f t="shared" si="0"/>
        <v>1.7999999999999972</v>
      </c>
      <c r="I17" s="6">
        <f t="shared" si="1"/>
        <v>1.7999999999999972</v>
      </c>
      <c r="J17" s="17"/>
      <c r="K17" s="34"/>
      <c r="L17" s="18"/>
      <c r="M17" s="6"/>
      <c r="N17" s="5">
        <f t="shared" si="2"/>
        <v>0</v>
      </c>
      <c r="O17" s="17">
        <f t="shared" si="3"/>
        <v>43.8</v>
      </c>
      <c r="P17" s="18">
        <f t="shared" si="4"/>
        <v>1.7999999999999972</v>
      </c>
      <c r="Q17" s="42">
        <v>14</v>
      </c>
    </row>
    <row r="18" spans="1:17" ht="12.75">
      <c r="A18" s="33">
        <v>101</v>
      </c>
      <c r="B18" s="34" t="s">
        <v>26</v>
      </c>
      <c r="C18" s="17" t="s">
        <v>34</v>
      </c>
      <c r="D18" s="17" t="s">
        <v>61</v>
      </c>
      <c r="E18" s="6" t="s">
        <v>86</v>
      </c>
      <c r="F18" s="17">
        <v>46.5</v>
      </c>
      <c r="G18" s="37">
        <v>0</v>
      </c>
      <c r="H18" s="18">
        <f>IF((F18-$I$2)&gt;0,F18-$I$2,0)</f>
        <v>4.5</v>
      </c>
      <c r="I18" s="6">
        <f>IF(OR(G18="снят",F18&gt;$G$2),100,IF(G18="н/я",150,SUM(H18,G18)))</f>
        <v>4.5</v>
      </c>
      <c r="J18" s="17"/>
      <c r="K18" s="34"/>
      <c r="L18" s="18"/>
      <c r="M18" s="6"/>
      <c r="N18" s="5">
        <f t="shared" si="2"/>
        <v>0</v>
      </c>
      <c r="O18" s="17">
        <f t="shared" si="3"/>
        <v>46.5</v>
      </c>
      <c r="P18" s="18">
        <f t="shared" si="4"/>
        <v>4.5</v>
      </c>
      <c r="Q18" s="42">
        <v>15</v>
      </c>
    </row>
    <row r="19" spans="1:17" ht="12.75">
      <c r="A19" s="33">
        <v>102</v>
      </c>
      <c r="B19" s="34" t="s">
        <v>26</v>
      </c>
      <c r="C19" s="17" t="s">
        <v>28</v>
      </c>
      <c r="D19" s="17" t="s">
        <v>24</v>
      </c>
      <c r="E19" s="6" t="s">
        <v>56</v>
      </c>
      <c r="F19" s="17">
        <v>37.5</v>
      </c>
      <c r="G19" s="37">
        <v>5</v>
      </c>
      <c r="H19" s="18">
        <f aca="true" t="shared" si="5" ref="H19:H32">IF((F19-$I$2)&gt;0,F19-$I$2,0)</f>
        <v>0</v>
      </c>
      <c r="I19" s="6">
        <f aca="true" t="shared" si="6" ref="I19:I32">IF(OR(G19="снят",F19&gt;$G$2),100,IF(G19="н/я",150,SUM(H19,G19)))</f>
        <v>5</v>
      </c>
      <c r="J19" s="17"/>
      <c r="K19" s="34"/>
      <c r="L19" s="18"/>
      <c r="M19" s="6"/>
      <c r="N19" s="5">
        <f t="shared" si="2"/>
        <v>5</v>
      </c>
      <c r="O19" s="17">
        <f t="shared" si="3"/>
        <v>37.5</v>
      </c>
      <c r="P19" s="18">
        <f t="shared" si="4"/>
        <v>5</v>
      </c>
      <c r="Q19" s="42">
        <v>16</v>
      </c>
    </row>
    <row r="20" spans="1:17" ht="12.75">
      <c r="A20" s="33">
        <v>105</v>
      </c>
      <c r="B20" s="34" t="s">
        <v>26</v>
      </c>
      <c r="C20" s="17" t="s">
        <v>42</v>
      </c>
      <c r="D20" s="17" t="s">
        <v>19</v>
      </c>
      <c r="E20" s="6" t="s">
        <v>58</v>
      </c>
      <c r="F20" s="17">
        <v>38.6</v>
      </c>
      <c r="G20" s="37">
        <v>5</v>
      </c>
      <c r="H20" s="18">
        <f t="shared" si="5"/>
        <v>0</v>
      </c>
      <c r="I20" s="6">
        <f t="shared" si="6"/>
        <v>5</v>
      </c>
      <c r="J20" s="17"/>
      <c r="K20" s="34"/>
      <c r="L20" s="18"/>
      <c r="M20" s="6"/>
      <c r="N20" s="5">
        <f t="shared" si="2"/>
        <v>5</v>
      </c>
      <c r="O20" s="17">
        <f t="shared" si="3"/>
        <v>38.6</v>
      </c>
      <c r="P20" s="18">
        <f t="shared" si="4"/>
        <v>5</v>
      </c>
      <c r="Q20" s="42">
        <v>17</v>
      </c>
    </row>
    <row r="21" spans="1:17" ht="12.75">
      <c r="A21" s="33">
        <v>6</v>
      </c>
      <c r="B21" s="34" t="s">
        <v>18</v>
      </c>
      <c r="C21" s="17" t="s">
        <v>42</v>
      </c>
      <c r="D21" s="17" t="s">
        <v>19</v>
      </c>
      <c r="E21" s="6" t="s">
        <v>55</v>
      </c>
      <c r="F21" s="17">
        <v>38.9</v>
      </c>
      <c r="G21" s="37">
        <v>5</v>
      </c>
      <c r="H21" s="18">
        <f t="shared" si="5"/>
        <v>0</v>
      </c>
      <c r="I21" s="6">
        <f t="shared" si="6"/>
        <v>5</v>
      </c>
      <c r="J21" s="17"/>
      <c r="K21" s="34"/>
      <c r="L21" s="18"/>
      <c r="M21" s="6"/>
      <c r="N21" s="5">
        <f t="shared" si="2"/>
        <v>5</v>
      </c>
      <c r="O21" s="17">
        <f t="shared" si="3"/>
        <v>38.9</v>
      </c>
      <c r="P21" s="18">
        <f>IF(E21&lt;&gt;0,IF(I21+M21&lt;&gt;200,I21+M21,200),301)</f>
        <v>5</v>
      </c>
      <c r="Q21" s="42">
        <v>18</v>
      </c>
    </row>
    <row r="22" spans="1:17" ht="12.75">
      <c r="A22" s="33">
        <v>14</v>
      </c>
      <c r="B22" s="34" t="s">
        <v>18</v>
      </c>
      <c r="C22" s="17" t="s">
        <v>53</v>
      </c>
      <c r="D22" s="17" t="s">
        <v>19</v>
      </c>
      <c r="E22" s="6" t="s">
        <v>60</v>
      </c>
      <c r="F22" s="17">
        <v>39.1</v>
      </c>
      <c r="G22" s="37">
        <v>5</v>
      </c>
      <c r="H22" s="18">
        <f t="shared" si="5"/>
        <v>0</v>
      </c>
      <c r="I22" s="6">
        <f t="shared" si="6"/>
        <v>5</v>
      </c>
      <c r="J22" s="17"/>
      <c r="K22" s="34"/>
      <c r="L22" s="18"/>
      <c r="M22" s="6"/>
      <c r="N22" s="5">
        <f t="shared" si="2"/>
        <v>5</v>
      </c>
      <c r="O22" s="17">
        <f t="shared" si="3"/>
        <v>39.1</v>
      </c>
      <c r="P22" s="18">
        <f>IF(E22&lt;&gt;0,IF(I22+M22&lt;&gt;200,I22+M22,200),301)</f>
        <v>5</v>
      </c>
      <c r="Q22" s="42">
        <v>19</v>
      </c>
    </row>
    <row r="23" spans="1:17" ht="12.75">
      <c r="A23" s="33">
        <v>203</v>
      </c>
      <c r="B23" s="34" t="s">
        <v>27</v>
      </c>
      <c r="C23" s="17" t="s">
        <v>87</v>
      </c>
      <c r="D23" s="17" t="s">
        <v>22</v>
      </c>
      <c r="E23" s="6" t="s">
        <v>88</v>
      </c>
      <c r="F23" s="17">
        <v>49.6</v>
      </c>
      <c r="G23" s="37">
        <v>0</v>
      </c>
      <c r="H23" s="18">
        <f t="shared" si="5"/>
        <v>7.600000000000001</v>
      </c>
      <c r="I23" s="6">
        <f t="shared" si="6"/>
        <v>7.600000000000001</v>
      </c>
      <c r="J23" s="17"/>
      <c r="K23" s="34"/>
      <c r="L23" s="18"/>
      <c r="M23" s="6"/>
      <c r="N23" s="5">
        <f t="shared" si="2"/>
        <v>0</v>
      </c>
      <c r="O23" s="17">
        <f t="shared" si="3"/>
        <v>49.6</v>
      </c>
      <c r="P23" s="18">
        <f>IF(C23&lt;&gt;0,IF(I23+M23&lt;&gt;200,I23+M23,200),301)</f>
        <v>7.600000000000001</v>
      </c>
      <c r="Q23" s="42">
        <v>20</v>
      </c>
    </row>
    <row r="24" spans="1:17" ht="12.75">
      <c r="A24" s="33">
        <v>7</v>
      </c>
      <c r="B24" s="34" t="s">
        <v>18</v>
      </c>
      <c r="C24" s="17" t="s">
        <v>82</v>
      </c>
      <c r="D24" s="17" t="s">
        <v>24</v>
      </c>
      <c r="E24" s="6" t="s">
        <v>83</v>
      </c>
      <c r="F24" s="17">
        <v>46.2</v>
      </c>
      <c r="G24" s="37">
        <v>5</v>
      </c>
      <c r="H24" s="18">
        <f t="shared" si="5"/>
        <v>4.200000000000003</v>
      </c>
      <c r="I24" s="6">
        <f t="shared" si="6"/>
        <v>9.200000000000003</v>
      </c>
      <c r="J24" s="17"/>
      <c r="K24" s="34"/>
      <c r="L24" s="18"/>
      <c r="M24" s="6"/>
      <c r="N24" s="5">
        <f t="shared" si="2"/>
        <v>5</v>
      </c>
      <c r="O24" s="17">
        <f t="shared" si="3"/>
        <v>46.2</v>
      </c>
      <c r="P24" s="18">
        <f aca="true" t="shared" si="7" ref="P24:P31">IF(E24&lt;&gt;0,IF(I24+M24&lt;&gt;200,I24+M24,200),301)</f>
        <v>9.200000000000003</v>
      </c>
      <c r="Q24" s="42">
        <v>21</v>
      </c>
    </row>
    <row r="25" spans="1:17" ht="12.75">
      <c r="A25" s="33">
        <v>4</v>
      </c>
      <c r="B25" s="34" t="s">
        <v>18</v>
      </c>
      <c r="C25" s="17" t="s">
        <v>37</v>
      </c>
      <c r="D25" s="17" t="s">
        <v>24</v>
      </c>
      <c r="E25" s="6" t="s">
        <v>150</v>
      </c>
      <c r="F25" s="17">
        <v>38.7</v>
      </c>
      <c r="G25" s="37">
        <v>10</v>
      </c>
      <c r="H25" s="18">
        <f t="shared" si="5"/>
        <v>0</v>
      </c>
      <c r="I25" s="6">
        <f t="shared" si="6"/>
        <v>10</v>
      </c>
      <c r="J25" s="17"/>
      <c r="K25" s="34"/>
      <c r="L25" s="18"/>
      <c r="M25" s="6"/>
      <c r="N25" s="5">
        <f t="shared" si="2"/>
        <v>10</v>
      </c>
      <c r="O25" s="17">
        <f t="shared" si="3"/>
        <v>38.7</v>
      </c>
      <c r="P25" s="18">
        <f t="shared" si="7"/>
        <v>10</v>
      </c>
      <c r="Q25" s="42">
        <v>22</v>
      </c>
    </row>
    <row r="26" spans="1:17" ht="12.75">
      <c r="A26" s="33">
        <v>12</v>
      </c>
      <c r="B26" s="34" t="s">
        <v>18</v>
      </c>
      <c r="C26" s="17" t="s">
        <v>68</v>
      </c>
      <c r="D26" s="17" t="s">
        <v>24</v>
      </c>
      <c r="E26" s="6" t="s">
        <v>69</v>
      </c>
      <c r="F26" s="17">
        <v>48.3</v>
      </c>
      <c r="G26" s="37">
        <v>5</v>
      </c>
      <c r="H26" s="18">
        <f t="shared" si="5"/>
        <v>6.299999999999997</v>
      </c>
      <c r="I26" s="6">
        <f t="shared" si="6"/>
        <v>11.299999999999997</v>
      </c>
      <c r="J26" s="17"/>
      <c r="K26" s="34"/>
      <c r="L26" s="18"/>
      <c r="M26" s="6"/>
      <c r="N26" s="5">
        <f t="shared" si="2"/>
        <v>5</v>
      </c>
      <c r="O26" s="17">
        <f t="shared" si="3"/>
        <v>48.3</v>
      </c>
      <c r="P26" s="18">
        <f t="shared" si="7"/>
        <v>11.299999999999997</v>
      </c>
      <c r="Q26" s="42">
        <v>23</v>
      </c>
    </row>
    <row r="27" spans="1:17" ht="12.75">
      <c r="A27" s="33">
        <v>10</v>
      </c>
      <c r="B27" s="34" t="s">
        <v>18</v>
      </c>
      <c r="C27" s="17" t="s">
        <v>23</v>
      </c>
      <c r="D27" s="17" t="s">
        <v>19</v>
      </c>
      <c r="E27" s="6" t="s">
        <v>20</v>
      </c>
      <c r="F27" s="17">
        <v>47.7</v>
      </c>
      <c r="G27" s="37">
        <v>10</v>
      </c>
      <c r="H27" s="18">
        <f t="shared" si="5"/>
        <v>5.700000000000003</v>
      </c>
      <c r="I27" s="6">
        <f t="shared" si="6"/>
        <v>15.700000000000003</v>
      </c>
      <c r="J27" s="17"/>
      <c r="K27" s="34"/>
      <c r="L27" s="18"/>
      <c r="M27" s="6"/>
      <c r="N27" s="5">
        <f t="shared" si="2"/>
        <v>10</v>
      </c>
      <c r="O27" s="17">
        <f t="shared" si="3"/>
        <v>47.7</v>
      </c>
      <c r="P27" s="18">
        <f t="shared" si="7"/>
        <v>15.700000000000003</v>
      </c>
      <c r="Q27" s="42">
        <v>24</v>
      </c>
    </row>
    <row r="28" spans="1:17" ht="12.75">
      <c r="A28" s="33">
        <v>8</v>
      </c>
      <c r="B28" s="34" t="s">
        <v>18</v>
      </c>
      <c r="C28" s="17" t="s">
        <v>53</v>
      </c>
      <c r="D28" s="17" t="s">
        <v>19</v>
      </c>
      <c r="E28" s="6" t="s">
        <v>54</v>
      </c>
      <c r="F28" s="17">
        <v>39.7</v>
      </c>
      <c r="G28" s="37">
        <v>20</v>
      </c>
      <c r="H28" s="18">
        <f t="shared" si="5"/>
        <v>0</v>
      </c>
      <c r="I28" s="6">
        <f t="shared" si="6"/>
        <v>20</v>
      </c>
      <c r="J28" s="17"/>
      <c r="K28" s="34"/>
      <c r="L28" s="18"/>
      <c r="M28" s="6"/>
      <c r="N28" s="5">
        <f t="shared" si="2"/>
        <v>20</v>
      </c>
      <c r="O28" s="17">
        <f t="shared" si="3"/>
        <v>39.7</v>
      </c>
      <c r="P28" s="18">
        <f t="shared" si="7"/>
        <v>20</v>
      </c>
      <c r="Q28" s="42">
        <v>25</v>
      </c>
    </row>
    <row r="29" spans="1:17" ht="12.75">
      <c r="A29" s="33">
        <v>1</v>
      </c>
      <c r="B29" s="34" t="s">
        <v>18</v>
      </c>
      <c r="C29" s="17" t="s">
        <v>73</v>
      </c>
      <c r="D29" s="17" t="s">
        <v>24</v>
      </c>
      <c r="E29" s="6" t="s">
        <v>74</v>
      </c>
      <c r="F29" s="17">
        <v>39.7</v>
      </c>
      <c r="G29" s="37">
        <v>30</v>
      </c>
      <c r="H29" s="18">
        <f t="shared" si="5"/>
        <v>0</v>
      </c>
      <c r="I29" s="6">
        <f t="shared" si="6"/>
        <v>30</v>
      </c>
      <c r="J29" s="17"/>
      <c r="K29" s="34"/>
      <c r="L29" s="18"/>
      <c r="M29" s="6"/>
      <c r="N29" s="5">
        <f t="shared" si="2"/>
        <v>30</v>
      </c>
      <c r="O29" s="17">
        <f t="shared" si="3"/>
        <v>39.7</v>
      </c>
      <c r="P29" s="18">
        <f t="shared" si="7"/>
        <v>30</v>
      </c>
      <c r="Q29" s="42">
        <v>26</v>
      </c>
    </row>
    <row r="30" spans="1:17" ht="12.75">
      <c r="A30" s="33">
        <v>2</v>
      </c>
      <c r="B30" s="34" t="s">
        <v>18</v>
      </c>
      <c r="C30" s="17" t="s">
        <v>23</v>
      </c>
      <c r="D30" s="17" t="s">
        <v>19</v>
      </c>
      <c r="E30" s="6" t="s">
        <v>149</v>
      </c>
      <c r="F30" s="17"/>
      <c r="G30" s="37" t="s">
        <v>16</v>
      </c>
      <c r="H30" s="18">
        <f t="shared" si="5"/>
        <v>0</v>
      </c>
      <c r="I30" s="6">
        <f t="shared" si="6"/>
        <v>100</v>
      </c>
      <c r="J30" s="17"/>
      <c r="K30" s="34"/>
      <c r="L30" s="18"/>
      <c r="M30" s="6"/>
      <c r="N30" s="5"/>
      <c r="O30" s="17">
        <f t="shared" si="3"/>
        <v>0</v>
      </c>
      <c r="P30" s="18">
        <f t="shared" si="7"/>
        <v>100</v>
      </c>
      <c r="Q30" s="42" t="s">
        <v>15</v>
      </c>
    </row>
    <row r="31" spans="1:17" ht="12.75">
      <c r="A31" s="33">
        <v>3</v>
      </c>
      <c r="B31" s="34" t="s">
        <v>18</v>
      </c>
      <c r="C31" s="17" t="s">
        <v>117</v>
      </c>
      <c r="D31" s="17" t="s">
        <v>61</v>
      </c>
      <c r="E31" s="6" t="s">
        <v>144</v>
      </c>
      <c r="F31" s="17"/>
      <c r="G31" s="37" t="s">
        <v>16</v>
      </c>
      <c r="H31" s="18">
        <f t="shared" si="5"/>
        <v>0</v>
      </c>
      <c r="I31" s="6">
        <f t="shared" si="6"/>
        <v>100</v>
      </c>
      <c r="J31" s="17"/>
      <c r="K31" s="34"/>
      <c r="L31" s="18"/>
      <c r="M31" s="6"/>
      <c r="N31" s="5"/>
      <c r="O31" s="17">
        <f t="shared" si="3"/>
        <v>0</v>
      </c>
      <c r="P31" s="18">
        <f t="shared" si="7"/>
        <v>100</v>
      </c>
      <c r="Q31" s="42" t="s">
        <v>15</v>
      </c>
    </row>
    <row r="32" spans="1:17" ht="12.75">
      <c r="A32" s="33">
        <v>201</v>
      </c>
      <c r="B32" s="34" t="s">
        <v>27</v>
      </c>
      <c r="C32" s="17" t="s">
        <v>62</v>
      </c>
      <c r="D32" s="17" t="s">
        <v>19</v>
      </c>
      <c r="E32" s="6" t="s">
        <v>64</v>
      </c>
      <c r="F32" s="17"/>
      <c r="G32" s="37" t="s">
        <v>152</v>
      </c>
      <c r="H32" s="18">
        <f t="shared" si="5"/>
        <v>0</v>
      </c>
      <c r="I32" s="6">
        <f t="shared" si="6"/>
        <v>150</v>
      </c>
      <c r="J32" s="17"/>
      <c r="K32" s="34"/>
      <c r="L32" s="18"/>
      <c r="M32" s="6"/>
      <c r="N32" s="5"/>
      <c r="O32" s="17">
        <f t="shared" si="3"/>
        <v>0</v>
      </c>
      <c r="P32" s="18">
        <f>IF(C32&lt;&gt;0,IF(I32+M32&lt;&gt;200,I32+M32,200),301)</f>
        <v>150</v>
      </c>
      <c r="Q32" s="42" t="s">
        <v>15</v>
      </c>
    </row>
    <row r="33" spans="1:17" ht="13.5" thickBot="1">
      <c r="A33" s="33">
        <v>15</v>
      </c>
      <c r="B33" s="34" t="s">
        <v>18</v>
      </c>
      <c r="C33" s="17" t="s">
        <v>65</v>
      </c>
      <c r="D33" s="17" t="s">
        <v>24</v>
      </c>
      <c r="E33" s="6" t="s">
        <v>70</v>
      </c>
      <c r="F33" s="17"/>
      <c r="G33" s="37" t="s">
        <v>152</v>
      </c>
      <c r="H33" s="18">
        <f>IF((F33-$I$2)&gt;0,F33-$I$2,0)</f>
        <v>0</v>
      </c>
      <c r="I33" s="6">
        <f>IF(OR(G33="снят",F33&gt;$G$2),100,IF(G33="н/я",150,SUM(H33,G33)))</f>
        <v>150</v>
      </c>
      <c r="J33" s="17"/>
      <c r="K33" s="34"/>
      <c r="L33" s="18"/>
      <c r="M33" s="6"/>
      <c r="N33" s="5"/>
      <c r="O33" s="17">
        <f t="shared" si="3"/>
        <v>0</v>
      </c>
      <c r="P33" s="18">
        <f>IF(E33&lt;&gt;0,IF(I33+M33&lt;&gt;200,I33+M33,200),301)</f>
        <v>150</v>
      </c>
      <c r="Q33" s="42" t="s">
        <v>15</v>
      </c>
    </row>
    <row r="34" spans="1:17" ht="16.5" thickBot="1">
      <c r="A34" s="48"/>
      <c r="B34" s="49"/>
      <c r="C34" s="103" t="s">
        <v>100</v>
      </c>
      <c r="D34" s="104"/>
      <c r="E34" s="65" t="s">
        <v>116</v>
      </c>
      <c r="F34" s="51"/>
      <c r="G34" s="53"/>
      <c r="H34" s="54"/>
      <c r="I34" s="55"/>
      <c r="J34" s="64"/>
      <c r="K34" s="49"/>
      <c r="L34" s="54"/>
      <c r="M34" s="55"/>
      <c r="N34" s="56"/>
      <c r="O34" s="51"/>
      <c r="P34" s="54"/>
      <c r="Q34" s="57"/>
    </row>
    <row r="35" spans="1:17" ht="12.75">
      <c r="A35" s="33">
        <v>13</v>
      </c>
      <c r="B35" s="34" t="s">
        <v>18</v>
      </c>
      <c r="C35" s="17" t="s">
        <v>44</v>
      </c>
      <c r="D35" s="17" t="s">
        <v>24</v>
      </c>
      <c r="E35" s="6" t="s">
        <v>36</v>
      </c>
      <c r="F35" s="17">
        <v>34.9</v>
      </c>
      <c r="G35" s="37">
        <v>0</v>
      </c>
      <c r="H35" s="18">
        <f>IF((F35-$I$2)&gt;0,F35-$I$2,0)</f>
        <v>0</v>
      </c>
      <c r="I35" s="6">
        <f>IF(OR(G35="снят",F35&gt;$G$2),100,IF(G35="н/я",150,SUM(H35,G35)))</f>
        <v>0</v>
      </c>
      <c r="J35" s="17"/>
      <c r="K35" s="34"/>
      <c r="L35" s="18"/>
      <c r="M35" s="6"/>
      <c r="N35" s="5">
        <f aca="true" t="shared" si="8" ref="N35:N46">(G35+K35)</f>
        <v>0</v>
      </c>
      <c r="O35" s="17">
        <f aca="true" t="shared" si="9" ref="O35:O48">(F35+J35)</f>
        <v>34.9</v>
      </c>
      <c r="P35" s="18">
        <f aca="true" t="shared" si="10" ref="P35:P48">IF(E35&lt;&gt;0,IF(I35+M35&lt;&gt;200,I35+M35,200),301)</f>
        <v>0</v>
      </c>
      <c r="Q35" s="42">
        <v>1</v>
      </c>
    </row>
    <row r="36" spans="1:17" ht="12.75">
      <c r="A36" s="33">
        <v>11</v>
      </c>
      <c r="B36" s="34" t="s">
        <v>18</v>
      </c>
      <c r="C36" s="17" t="s">
        <v>29</v>
      </c>
      <c r="D36" s="17" t="s">
        <v>24</v>
      </c>
      <c r="E36" s="6" t="s">
        <v>35</v>
      </c>
      <c r="F36" s="17">
        <v>39.1</v>
      </c>
      <c r="G36" s="37">
        <v>0</v>
      </c>
      <c r="H36" s="18">
        <f aca="true" t="shared" si="11" ref="H36:H48">IF((F36-$I$2)&gt;0,F36-$I$2,0)</f>
        <v>0</v>
      </c>
      <c r="I36" s="6">
        <f aca="true" t="shared" si="12" ref="I36:I48">IF(OR(G36="снят",F36&gt;$G$2),100,IF(G36="н/я",150,SUM(H36,G36)))</f>
        <v>0</v>
      </c>
      <c r="J36" s="17"/>
      <c r="K36" s="34"/>
      <c r="L36" s="18"/>
      <c r="M36" s="6"/>
      <c r="N36" s="5">
        <f t="shared" si="8"/>
        <v>0</v>
      </c>
      <c r="O36" s="17">
        <f t="shared" si="9"/>
        <v>39.1</v>
      </c>
      <c r="P36" s="18">
        <f t="shared" si="10"/>
        <v>0</v>
      </c>
      <c r="Q36" s="42">
        <v>2</v>
      </c>
    </row>
    <row r="37" spans="1:17" ht="12.75">
      <c r="A37" s="33">
        <v>5</v>
      </c>
      <c r="B37" s="34" t="s">
        <v>18</v>
      </c>
      <c r="C37" s="17" t="s">
        <v>65</v>
      </c>
      <c r="D37" s="17" t="s">
        <v>24</v>
      </c>
      <c r="E37" s="6" t="s">
        <v>66</v>
      </c>
      <c r="F37" s="17">
        <v>39.8</v>
      </c>
      <c r="G37" s="37">
        <v>0</v>
      </c>
      <c r="H37" s="18">
        <f t="shared" si="11"/>
        <v>0</v>
      </c>
      <c r="I37" s="6">
        <f t="shared" si="12"/>
        <v>0</v>
      </c>
      <c r="J37" s="17"/>
      <c r="K37" s="34"/>
      <c r="L37" s="18"/>
      <c r="M37" s="6"/>
      <c r="N37" s="5">
        <f t="shared" si="8"/>
        <v>0</v>
      </c>
      <c r="O37" s="17">
        <f t="shared" si="9"/>
        <v>39.8</v>
      </c>
      <c r="P37" s="18">
        <f t="shared" si="10"/>
        <v>0</v>
      </c>
      <c r="Q37" s="42">
        <v>3</v>
      </c>
    </row>
    <row r="38" spans="1:17" ht="12.75">
      <c r="A38" s="33">
        <v>9</v>
      </c>
      <c r="B38" s="34" t="s">
        <v>18</v>
      </c>
      <c r="C38" s="17" t="s">
        <v>47</v>
      </c>
      <c r="D38" s="17" t="s">
        <v>24</v>
      </c>
      <c r="E38" s="6" t="s">
        <v>48</v>
      </c>
      <c r="F38" s="17">
        <v>41.7</v>
      </c>
      <c r="G38" s="37">
        <v>0</v>
      </c>
      <c r="H38" s="18">
        <f t="shared" si="11"/>
        <v>0</v>
      </c>
      <c r="I38" s="6">
        <f t="shared" si="12"/>
        <v>0</v>
      </c>
      <c r="J38" s="17"/>
      <c r="K38" s="34"/>
      <c r="L38" s="18"/>
      <c r="M38" s="6"/>
      <c r="N38" s="5">
        <f t="shared" si="8"/>
        <v>0</v>
      </c>
      <c r="O38" s="17">
        <f t="shared" si="9"/>
        <v>41.7</v>
      </c>
      <c r="P38" s="18">
        <f t="shared" si="10"/>
        <v>0</v>
      </c>
      <c r="Q38" s="42">
        <v>4</v>
      </c>
    </row>
    <row r="39" spans="1:17" ht="12.75">
      <c r="A39" s="33">
        <v>6</v>
      </c>
      <c r="B39" s="34" t="s">
        <v>18</v>
      </c>
      <c r="C39" s="17" t="s">
        <v>42</v>
      </c>
      <c r="D39" s="17" t="s">
        <v>19</v>
      </c>
      <c r="E39" s="6" t="s">
        <v>55</v>
      </c>
      <c r="F39" s="17">
        <v>38.9</v>
      </c>
      <c r="G39" s="37">
        <v>5</v>
      </c>
      <c r="H39" s="18">
        <f t="shared" si="11"/>
        <v>0</v>
      </c>
      <c r="I39" s="6">
        <f t="shared" si="12"/>
        <v>5</v>
      </c>
      <c r="J39" s="17"/>
      <c r="K39" s="34"/>
      <c r="L39" s="18"/>
      <c r="M39" s="6"/>
      <c r="N39" s="5">
        <f t="shared" si="8"/>
        <v>5</v>
      </c>
      <c r="O39" s="17">
        <f t="shared" si="9"/>
        <v>38.9</v>
      </c>
      <c r="P39" s="18">
        <f t="shared" si="10"/>
        <v>5</v>
      </c>
      <c r="Q39" s="42">
        <v>5</v>
      </c>
    </row>
    <row r="40" spans="1:17" ht="12.75">
      <c r="A40" s="33">
        <v>14</v>
      </c>
      <c r="B40" s="34" t="s">
        <v>18</v>
      </c>
      <c r="C40" s="17" t="s">
        <v>53</v>
      </c>
      <c r="D40" s="17" t="s">
        <v>19</v>
      </c>
      <c r="E40" s="6" t="s">
        <v>60</v>
      </c>
      <c r="F40" s="17">
        <v>39.1</v>
      </c>
      <c r="G40" s="37">
        <v>5</v>
      </c>
      <c r="H40" s="18">
        <f t="shared" si="11"/>
        <v>0</v>
      </c>
      <c r="I40" s="6">
        <f t="shared" si="12"/>
        <v>5</v>
      </c>
      <c r="J40" s="17"/>
      <c r="K40" s="34"/>
      <c r="L40" s="18"/>
      <c r="M40" s="6"/>
      <c r="N40" s="5">
        <f t="shared" si="8"/>
        <v>5</v>
      </c>
      <c r="O40" s="17">
        <f t="shared" si="9"/>
        <v>39.1</v>
      </c>
      <c r="P40" s="18">
        <f t="shared" si="10"/>
        <v>5</v>
      </c>
      <c r="Q40" s="42">
        <v>6</v>
      </c>
    </row>
    <row r="41" spans="1:17" ht="12.75">
      <c r="A41" s="33">
        <v>7</v>
      </c>
      <c r="B41" s="34" t="s">
        <v>18</v>
      </c>
      <c r="C41" s="17" t="s">
        <v>82</v>
      </c>
      <c r="D41" s="17" t="s">
        <v>24</v>
      </c>
      <c r="E41" s="6" t="s">
        <v>83</v>
      </c>
      <c r="F41" s="17">
        <v>46.2</v>
      </c>
      <c r="G41" s="37">
        <v>5</v>
      </c>
      <c r="H41" s="18">
        <f t="shared" si="11"/>
        <v>4.200000000000003</v>
      </c>
      <c r="I41" s="6">
        <f t="shared" si="12"/>
        <v>9.200000000000003</v>
      </c>
      <c r="J41" s="17"/>
      <c r="K41" s="34"/>
      <c r="L41" s="18"/>
      <c r="M41" s="6"/>
      <c r="N41" s="5">
        <f t="shared" si="8"/>
        <v>5</v>
      </c>
      <c r="O41" s="17">
        <f t="shared" si="9"/>
        <v>46.2</v>
      </c>
      <c r="P41" s="18">
        <f t="shared" si="10"/>
        <v>9.200000000000003</v>
      </c>
      <c r="Q41" s="42">
        <v>7</v>
      </c>
    </row>
    <row r="42" spans="1:17" ht="12.75">
      <c r="A42" s="33">
        <v>4</v>
      </c>
      <c r="B42" s="34" t="s">
        <v>18</v>
      </c>
      <c r="C42" s="17" t="s">
        <v>37</v>
      </c>
      <c r="D42" s="17" t="s">
        <v>24</v>
      </c>
      <c r="E42" s="6" t="s">
        <v>150</v>
      </c>
      <c r="F42" s="17">
        <v>38.7</v>
      </c>
      <c r="G42" s="37">
        <v>10</v>
      </c>
      <c r="H42" s="18">
        <f t="shared" si="11"/>
        <v>0</v>
      </c>
      <c r="I42" s="6">
        <f t="shared" si="12"/>
        <v>10</v>
      </c>
      <c r="J42" s="17"/>
      <c r="K42" s="34"/>
      <c r="L42" s="18"/>
      <c r="M42" s="6"/>
      <c r="N42" s="5">
        <f t="shared" si="8"/>
        <v>10</v>
      </c>
      <c r="O42" s="17">
        <f t="shared" si="9"/>
        <v>38.7</v>
      </c>
      <c r="P42" s="18">
        <f t="shared" si="10"/>
        <v>10</v>
      </c>
      <c r="Q42" s="42">
        <v>8</v>
      </c>
    </row>
    <row r="43" spans="1:17" ht="12.75">
      <c r="A43" s="33">
        <v>12</v>
      </c>
      <c r="B43" s="34" t="s">
        <v>18</v>
      </c>
      <c r="C43" s="17" t="s">
        <v>68</v>
      </c>
      <c r="D43" s="17" t="s">
        <v>24</v>
      </c>
      <c r="E43" s="6" t="s">
        <v>69</v>
      </c>
      <c r="F43" s="17">
        <v>48.3</v>
      </c>
      <c r="G43" s="37">
        <v>5</v>
      </c>
      <c r="H43" s="18">
        <f t="shared" si="11"/>
        <v>6.299999999999997</v>
      </c>
      <c r="I43" s="6">
        <f t="shared" si="12"/>
        <v>11.299999999999997</v>
      </c>
      <c r="J43" s="17"/>
      <c r="K43" s="34"/>
      <c r="L43" s="18"/>
      <c r="M43" s="6"/>
      <c r="N43" s="5">
        <f t="shared" si="8"/>
        <v>5</v>
      </c>
      <c r="O43" s="17">
        <f t="shared" si="9"/>
        <v>48.3</v>
      </c>
      <c r="P43" s="18">
        <f t="shared" si="10"/>
        <v>11.299999999999997</v>
      </c>
      <c r="Q43" s="42">
        <v>10</v>
      </c>
    </row>
    <row r="44" spans="1:17" ht="12.75">
      <c r="A44" s="33">
        <v>10</v>
      </c>
      <c r="B44" s="34" t="s">
        <v>18</v>
      </c>
      <c r="C44" s="17" t="s">
        <v>23</v>
      </c>
      <c r="D44" s="17" t="s">
        <v>19</v>
      </c>
      <c r="E44" s="6" t="s">
        <v>20</v>
      </c>
      <c r="F44" s="17">
        <v>47.7</v>
      </c>
      <c r="G44" s="37">
        <v>10</v>
      </c>
      <c r="H44" s="18">
        <f t="shared" si="11"/>
        <v>5.700000000000003</v>
      </c>
      <c r="I44" s="6">
        <f t="shared" si="12"/>
        <v>15.700000000000003</v>
      </c>
      <c r="J44" s="17"/>
      <c r="K44" s="34"/>
      <c r="L44" s="18"/>
      <c r="M44" s="6"/>
      <c r="N44" s="5">
        <f t="shared" si="8"/>
        <v>10</v>
      </c>
      <c r="O44" s="17">
        <f t="shared" si="9"/>
        <v>47.7</v>
      </c>
      <c r="P44" s="18">
        <f t="shared" si="10"/>
        <v>15.700000000000003</v>
      </c>
      <c r="Q44" s="42">
        <v>11</v>
      </c>
    </row>
    <row r="45" spans="1:17" ht="12.75">
      <c r="A45" s="33">
        <v>8</v>
      </c>
      <c r="B45" s="34" t="s">
        <v>18</v>
      </c>
      <c r="C45" s="17" t="s">
        <v>53</v>
      </c>
      <c r="D45" s="17" t="s">
        <v>19</v>
      </c>
      <c r="E45" s="6" t="s">
        <v>54</v>
      </c>
      <c r="F45" s="17">
        <v>39.7</v>
      </c>
      <c r="G45" s="37">
        <v>20</v>
      </c>
      <c r="H45" s="18">
        <f t="shared" si="11"/>
        <v>0</v>
      </c>
      <c r="I45" s="6">
        <f t="shared" si="12"/>
        <v>20</v>
      </c>
      <c r="J45" s="17"/>
      <c r="K45" s="34"/>
      <c r="L45" s="18"/>
      <c r="M45" s="6"/>
      <c r="N45" s="5">
        <f t="shared" si="8"/>
        <v>20</v>
      </c>
      <c r="O45" s="17">
        <f t="shared" si="9"/>
        <v>39.7</v>
      </c>
      <c r="P45" s="18">
        <f t="shared" si="10"/>
        <v>20</v>
      </c>
      <c r="Q45" s="42">
        <v>12</v>
      </c>
    </row>
    <row r="46" spans="1:17" ht="12.75">
      <c r="A46" s="33">
        <v>1</v>
      </c>
      <c r="B46" s="34" t="s">
        <v>18</v>
      </c>
      <c r="C46" s="17" t="s">
        <v>73</v>
      </c>
      <c r="D46" s="17" t="s">
        <v>24</v>
      </c>
      <c r="E46" s="6" t="s">
        <v>74</v>
      </c>
      <c r="F46" s="17">
        <v>39.7</v>
      </c>
      <c r="G46" s="18">
        <v>30</v>
      </c>
      <c r="H46" s="18">
        <f t="shared" si="11"/>
        <v>0</v>
      </c>
      <c r="I46" s="18">
        <f t="shared" si="12"/>
        <v>30</v>
      </c>
      <c r="J46" s="18"/>
      <c r="K46" s="18"/>
      <c r="L46" s="18"/>
      <c r="M46" s="18"/>
      <c r="N46" s="18">
        <f t="shared" si="8"/>
        <v>30</v>
      </c>
      <c r="O46" s="18">
        <f t="shared" si="9"/>
        <v>39.7</v>
      </c>
      <c r="P46" s="18">
        <f t="shared" si="10"/>
        <v>30</v>
      </c>
      <c r="Q46" s="42">
        <v>13</v>
      </c>
    </row>
    <row r="47" spans="1:17" ht="12.75">
      <c r="A47" s="33">
        <v>2</v>
      </c>
      <c r="B47" s="34" t="s">
        <v>18</v>
      </c>
      <c r="C47" s="17" t="s">
        <v>23</v>
      </c>
      <c r="D47" s="17" t="s">
        <v>19</v>
      </c>
      <c r="E47" s="6" t="s">
        <v>149</v>
      </c>
      <c r="F47" s="17"/>
      <c r="G47" s="18" t="s">
        <v>16</v>
      </c>
      <c r="H47" s="18">
        <f t="shared" si="11"/>
        <v>0</v>
      </c>
      <c r="I47" s="18">
        <f t="shared" si="12"/>
        <v>100</v>
      </c>
      <c r="J47" s="18"/>
      <c r="K47" s="18"/>
      <c r="L47" s="18"/>
      <c r="M47" s="18"/>
      <c r="N47" s="18"/>
      <c r="O47" s="18">
        <f t="shared" si="9"/>
        <v>0</v>
      </c>
      <c r="P47" s="18">
        <f t="shared" si="10"/>
        <v>100</v>
      </c>
      <c r="Q47" s="42" t="s">
        <v>15</v>
      </c>
    </row>
    <row r="48" spans="1:17" ht="13.5" thickBot="1">
      <c r="A48" s="33">
        <v>3</v>
      </c>
      <c r="B48" s="34" t="s">
        <v>18</v>
      </c>
      <c r="C48" s="17" t="s">
        <v>117</v>
      </c>
      <c r="D48" s="17" t="s">
        <v>61</v>
      </c>
      <c r="E48" s="6" t="s">
        <v>144</v>
      </c>
      <c r="F48" s="17"/>
      <c r="G48" s="18" t="s">
        <v>16</v>
      </c>
      <c r="H48" s="18">
        <f t="shared" si="11"/>
        <v>0</v>
      </c>
      <c r="I48" s="18">
        <f t="shared" si="12"/>
        <v>100</v>
      </c>
      <c r="J48" s="18"/>
      <c r="K48" s="18"/>
      <c r="L48" s="18"/>
      <c r="M48" s="18"/>
      <c r="N48" s="18"/>
      <c r="O48" s="18">
        <f t="shared" si="9"/>
        <v>0</v>
      </c>
      <c r="P48" s="18">
        <f t="shared" si="10"/>
        <v>100</v>
      </c>
      <c r="Q48" s="42" t="s">
        <v>15</v>
      </c>
    </row>
    <row r="49" spans="1:17" ht="16.5" thickBot="1">
      <c r="A49" s="48"/>
      <c r="B49" s="49"/>
      <c r="C49" s="103" t="s">
        <v>101</v>
      </c>
      <c r="D49" s="104"/>
      <c r="E49" s="65" t="s">
        <v>147</v>
      </c>
      <c r="F49" s="56"/>
      <c r="G49" s="64"/>
      <c r="H49" s="54"/>
      <c r="I49" s="54"/>
      <c r="J49" s="54"/>
      <c r="K49" s="54"/>
      <c r="L49" s="54"/>
      <c r="M49" s="54"/>
      <c r="N49" s="54">
        <f aca="true" t="shared" si="13" ref="N49:N57">(G49+K49)</f>
        <v>0</v>
      </c>
      <c r="O49" s="54"/>
      <c r="P49" s="80"/>
      <c r="Q49" s="57"/>
    </row>
    <row r="50" spans="1:17" ht="12.75">
      <c r="A50" s="33">
        <v>107</v>
      </c>
      <c r="B50" s="34" t="s">
        <v>26</v>
      </c>
      <c r="C50" s="17" t="s">
        <v>57</v>
      </c>
      <c r="D50" s="17" t="s">
        <v>24</v>
      </c>
      <c r="E50" s="6" t="s">
        <v>38</v>
      </c>
      <c r="F50" s="17">
        <v>36.1</v>
      </c>
      <c r="G50" s="18">
        <v>0</v>
      </c>
      <c r="H50" s="18">
        <f aca="true" t="shared" si="14" ref="H50:H56">IF((F50-$I$2)&gt;0,F50-$I$2,0)</f>
        <v>0</v>
      </c>
      <c r="I50" s="18">
        <f aca="true" t="shared" si="15" ref="I50:I56">IF(OR(G50="снят",F50&gt;$G$2),100,IF(G50="н/я",150,SUM(H50,G50)))</f>
        <v>0</v>
      </c>
      <c r="J50" s="18"/>
      <c r="K50" s="18"/>
      <c r="L50" s="18"/>
      <c r="M50" s="18"/>
      <c r="N50" s="18">
        <f t="shared" si="13"/>
        <v>0</v>
      </c>
      <c r="O50" s="18">
        <f aca="true" t="shared" si="16" ref="O50:O56">(F50+J50)</f>
        <v>36.1</v>
      </c>
      <c r="P50" s="18">
        <f aca="true" t="shared" si="17" ref="P50:P56">IF(C50&lt;&gt;0,IF(I50+M50&lt;&gt;200,I50+M50,200),301)</f>
        <v>0</v>
      </c>
      <c r="Q50" s="42">
        <v>1</v>
      </c>
    </row>
    <row r="51" spans="1:17" ht="12.75">
      <c r="A51" s="33">
        <v>104</v>
      </c>
      <c r="B51" s="34" t="s">
        <v>26</v>
      </c>
      <c r="C51" s="17" t="s">
        <v>76</v>
      </c>
      <c r="D51" s="17" t="s">
        <v>19</v>
      </c>
      <c r="E51" s="6" t="s">
        <v>43</v>
      </c>
      <c r="F51" s="17">
        <v>38.6</v>
      </c>
      <c r="G51" s="18">
        <v>0</v>
      </c>
      <c r="H51" s="18">
        <f t="shared" si="14"/>
        <v>0</v>
      </c>
      <c r="I51" s="18">
        <f t="shared" si="15"/>
        <v>0</v>
      </c>
      <c r="J51" s="18"/>
      <c r="K51" s="18"/>
      <c r="L51" s="18"/>
      <c r="M51" s="18"/>
      <c r="N51" s="18">
        <f t="shared" si="13"/>
        <v>0</v>
      </c>
      <c r="O51" s="18">
        <f t="shared" si="16"/>
        <v>38.6</v>
      </c>
      <c r="P51" s="18">
        <f t="shared" si="17"/>
        <v>0</v>
      </c>
      <c r="Q51" s="42">
        <v>2</v>
      </c>
    </row>
    <row r="52" spans="1:17" ht="12.75">
      <c r="A52" s="33">
        <v>103</v>
      </c>
      <c r="B52" s="34" t="s">
        <v>26</v>
      </c>
      <c r="C52" s="17" t="s">
        <v>67</v>
      </c>
      <c r="D52" s="17" t="s">
        <v>24</v>
      </c>
      <c r="E52" s="6" t="s">
        <v>151</v>
      </c>
      <c r="F52" s="17">
        <v>42.6</v>
      </c>
      <c r="G52" s="18">
        <v>0</v>
      </c>
      <c r="H52" s="18">
        <f t="shared" si="14"/>
        <v>0.6000000000000014</v>
      </c>
      <c r="I52" s="18">
        <f t="shared" si="15"/>
        <v>0.6000000000000014</v>
      </c>
      <c r="J52" s="18"/>
      <c r="K52" s="18"/>
      <c r="L52" s="18"/>
      <c r="M52" s="18"/>
      <c r="N52" s="18">
        <f t="shared" si="13"/>
        <v>0</v>
      </c>
      <c r="O52" s="18">
        <f t="shared" si="16"/>
        <v>42.6</v>
      </c>
      <c r="P52" s="18">
        <f t="shared" si="17"/>
        <v>0.6000000000000014</v>
      </c>
      <c r="Q52" s="42">
        <v>3</v>
      </c>
    </row>
    <row r="53" spans="1:17" ht="12.75">
      <c r="A53" s="33">
        <v>106</v>
      </c>
      <c r="B53" s="34" t="s">
        <v>26</v>
      </c>
      <c r="C53" s="17" t="s">
        <v>37</v>
      </c>
      <c r="D53" s="17" t="s">
        <v>24</v>
      </c>
      <c r="E53" s="6" t="s">
        <v>59</v>
      </c>
      <c r="F53" s="17">
        <v>43.8</v>
      </c>
      <c r="G53" s="18">
        <v>0</v>
      </c>
      <c r="H53" s="18">
        <f t="shared" si="14"/>
        <v>1.7999999999999972</v>
      </c>
      <c r="I53" s="18">
        <f t="shared" si="15"/>
        <v>1.7999999999999972</v>
      </c>
      <c r="J53" s="18"/>
      <c r="K53" s="18"/>
      <c r="L53" s="18"/>
      <c r="M53" s="18"/>
      <c r="N53" s="18">
        <f t="shared" si="13"/>
        <v>0</v>
      </c>
      <c r="O53" s="18">
        <f t="shared" si="16"/>
        <v>43.8</v>
      </c>
      <c r="P53" s="18">
        <f t="shared" si="17"/>
        <v>1.7999999999999972</v>
      </c>
      <c r="Q53" s="42">
        <v>4</v>
      </c>
    </row>
    <row r="54" spans="1:17" ht="12.75">
      <c r="A54" s="33">
        <v>101</v>
      </c>
      <c r="B54" s="34" t="s">
        <v>26</v>
      </c>
      <c r="C54" s="17" t="s">
        <v>34</v>
      </c>
      <c r="D54" s="17" t="s">
        <v>61</v>
      </c>
      <c r="E54" s="6" t="s">
        <v>86</v>
      </c>
      <c r="F54" s="17">
        <v>46.5</v>
      </c>
      <c r="G54" s="18">
        <v>0</v>
      </c>
      <c r="H54" s="18">
        <f>IF((F54-$I$2)&gt;0,F54-$I$2,0)</f>
        <v>4.5</v>
      </c>
      <c r="I54" s="18">
        <f>IF(OR(G54="снят",F54&gt;$G$2),100,IF(G54="н/я",150,SUM(H54,G54)))</f>
        <v>4.5</v>
      </c>
      <c r="J54" s="18"/>
      <c r="K54" s="18"/>
      <c r="L54" s="18"/>
      <c r="M54" s="18"/>
      <c r="N54" s="18">
        <f t="shared" si="13"/>
        <v>0</v>
      </c>
      <c r="O54" s="18">
        <f t="shared" si="16"/>
        <v>46.5</v>
      </c>
      <c r="P54" s="18">
        <f t="shared" si="17"/>
        <v>4.5</v>
      </c>
      <c r="Q54" s="42">
        <v>5</v>
      </c>
    </row>
    <row r="55" spans="1:17" ht="12.75">
      <c r="A55" s="33">
        <v>102</v>
      </c>
      <c r="B55" s="34" t="s">
        <v>26</v>
      </c>
      <c r="C55" s="17" t="s">
        <v>28</v>
      </c>
      <c r="D55" s="17" t="s">
        <v>24</v>
      </c>
      <c r="E55" s="6" t="s">
        <v>56</v>
      </c>
      <c r="F55" s="17">
        <v>37.5</v>
      </c>
      <c r="G55" s="18">
        <v>5</v>
      </c>
      <c r="H55" s="18">
        <f t="shared" si="14"/>
        <v>0</v>
      </c>
      <c r="I55" s="18">
        <f t="shared" si="15"/>
        <v>5</v>
      </c>
      <c r="J55" s="18"/>
      <c r="K55" s="18"/>
      <c r="L55" s="18"/>
      <c r="M55" s="18"/>
      <c r="N55" s="18">
        <f t="shared" si="13"/>
        <v>5</v>
      </c>
      <c r="O55" s="18">
        <f t="shared" si="16"/>
        <v>37.5</v>
      </c>
      <c r="P55" s="18">
        <f t="shared" si="17"/>
        <v>5</v>
      </c>
      <c r="Q55" s="42">
        <v>6</v>
      </c>
    </row>
    <row r="56" spans="1:17" ht="13.5" thickBot="1">
      <c r="A56" s="33">
        <v>105</v>
      </c>
      <c r="B56" s="34" t="s">
        <v>26</v>
      </c>
      <c r="C56" s="17" t="s">
        <v>42</v>
      </c>
      <c r="D56" s="17" t="s">
        <v>19</v>
      </c>
      <c r="E56" s="6" t="s">
        <v>58</v>
      </c>
      <c r="F56" s="17">
        <v>38.6</v>
      </c>
      <c r="G56" s="18">
        <v>5</v>
      </c>
      <c r="H56" s="18">
        <f t="shared" si="14"/>
        <v>0</v>
      </c>
      <c r="I56" s="18">
        <f t="shared" si="15"/>
        <v>5</v>
      </c>
      <c r="J56" s="18"/>
      <c r="K56" s="18"/>
      <c r="L56" s="18"/>
      <c r="M56" s="18"/>
      <c r="N56" s="18">
        <f t="shared" si="13"/>
        <v>5</v>
      </c>
      <c r="O56" s="18">
        <f t="shared" si="16"/>
        <v>38.6</v>
      </c>
      <c r="P56" s="18">
        <f t="shared" si="17"/>
        <v>5</v>
      </c>
      <c r="Q56" s="42">
        <v>7</v>
      </c>
    </row>
    <row r="57" spans="1:17" ht="16.5" thickBot="1">
      <c r="A57" s="48"/>
      <c r="B57" s="49"/>
      <c r="C57" s="103" t="s">
        <v>40</v>
      </c>
      <c r="D57" s="104"/>
      <c r="E57" s="52" t="s">
        <v>89</v>
      </c>
      <c r="F57" s="56"/>
      <c r="G57" s="64"/>
      <c r="H57" s="54"/>
      <c r="I57" s="54"/>
      <c r="J57" s="54"/>
      <c r="K57" s="54"/>
      <c r="L57" s="54"/>
      <c r="M57" s="54"/>
      <c r="N57" s="54">
        <f t="shared" si="13"/>
        <v>0</v>
      </c>
      <c r="O57" s="54"/>
      <c r="P57" s="80"/>
      <c r="Q57" s="57"/>
    </row>
    <row r="58" spans="1:17" ht="12.75">
      <c r="A58" s="33">
        <v>201</v>
      </c>
      <c r="B58" s="34" t="s">
        <v>27</v>
      </c>
      <c r="C58" s="17" t="s">
        <v>62</v>
      </c>
      <c r="D58" s="17" t="s">
        <v>19</v>
      </c>
      <c r="E58" s="6" t="s">
        <v>64</v>
      </c>
      <c r="F58" s="17"/>
      <c r="G58" s="18" t="s">
        <v>152</v>
      </c>
      <c r="H58" s="18">
        <f>IF((F58-$I$2)&gt;0,F58-$I$2,0)</f>
        <v>0</v>
      </c>
      <c r="I58" s="18">
        <f>IF(OR(G58="снят",F58&gt;$G$2),100,IF(G58="н/я",150,SUM(H58,G58)))</f>
        <v>150</v>
      </c>
      <c r="J58" s="18"/>
      <c r="K58" s="18"/>
      <c r="L58" s="18"/>
      <c r="M58" s="18"/>
      <c r="N58" s="18"/>
      <c r="O58" s="18">
        <f aca="true" t="shared" si="18" ref="O58:O65">(F58+J58)</f>
        <v>0</v>
      </c>
      <c r="P58" s="18">
        <f aca="true" t="shared" si="19" ref="P58:P65">IF(C58&lt;&gt;0,IF(I58+M58&lt;&gt;200,I58+M58,200),301)</f>
        <v>150</v>
      </c>
      <c r="Q58" s="42"/>
    </row>
    <row r="59" spans="1:17" ht="12.75">
      <c r="A59" s="33">
        <v>202</v>
      </c>
      <c r="B59" s="34" t="s">
        <v>27</v>
      </c>
      <c r="C59" s="17" t="s">
        <v>41</v>
      </c>
      <c r="D59" s="17" t="s">
        <v>22</v>
      </c>
      <c r="E59" s="6" t="s">
        <v>84</v>
      </c>
      <c r="F59" s="17">
        <v>42.3</v>
      </c>
      <c r="G59" s="18">
        <v>0</v>
      </c>
      <c r="H59" s="18">
        <f aca="true" t="shared" si="20" ref="H59:H65">IF((F59-$I$2)&gt;0,F59-$I$2,0)</f>
        <v>0.29999999999999716</v>
      </c>
      <c r="I59" s="18">
        <f aca="true" t="shared" si="21" ref="I59:I65">IF(OR(G59="снят",F59&gt;$G$2),100,IF(G59="н/я",150,SUM(H59,G59)))</f>
        <v>0.29999999999999716</v>
      </c>
      <c r="J59" s="18"/>
      <c r="K59" s="18"/>
      <c r="L59" s="18"/>
      <c r="M59" s="18"/>
      <c r="N59" s="18">
        <f aca="true" t="shared" si="22" ref="N59:N65">(G59+K59)</f>
        <v>0</v>
      </c>
      <c r="O59" s="18">
        <f t="shared" si="18"/>
        <v>42.3</v>
      </c>
      <c r="P59" s="18">
        <f t="shared" si="19"/>
        <v>0.29999999999999716</v>
      </c>
      <c r="Q59" s="42"/>
    </row>
    <row r="60" spans="1:17" ht="12.75">
      <c r="A60" s="33">
        <v>203</v>
      </c>
      <c r="B60" s="34" t="s">
        <v>27</v>
      </c>
      <c r="C60" s="17" t="s">
        <v>87</v>
      </c>
      <c r="D60" s="17" t="s">
        <v>22</v>
      </c>
      <c r="E60" s="6" t="s">
        <v>88</v>
      </c>
      <c r="F60" s="17">
        <v>49.6</v>
      </c>
      <c r="G60" s="18">
        <v>0</v>
      </c>
      <c r="H60" s="18">
        <f t="shared" si="20"/>
        <v>7.600000000000001</v>
      </c>
      <c r="I60" s="18">
        <f t="shared" si="21"/>
        <v>7.600000000000001</v>
      </c>
      <c r="J60" s="18"/>
      <c r="K60" s="18"/>
      <c r="L60" s="18"/>
      <c r="M60" s="18"/>
      <c r="N60" s="18">
        <f t="shared" si="22"/>
        <v>0</v>
      </c>
      <c r="O60" s="18">
        <f t="shared" si="18"/>
        <v>49.6</v>
      </c>
      <c r="P60" s="18">
        <f t="shared" si="19"/>
        <v>7.600000000000001</v>
      </c>
      <c r="Q60" s="42"/>
    </row>
    <row r="61" spans="1:17" ht="12.75">
      <c r="A61" s="33">
        <v>204</v>
      </c>
      <c r="B61" s="34" t="s">
        <v>27</v>
      </c>
      <c r="C61" s="17" t="s">
        <v>94</v>
      </c>
      <c r="D61" s="17" t="s">
        <v>24</v>
      </c>
      <c r="E61" s="6" t="s">
        <v>99</v>
      </c>
      <c r="F61" s="17">
        <v>43.6</v>
      </c>
      <c r="G61" s="18">
        <v>0</v>
      </c>
      <c r="H61" s="18">
        <f t="shared" si="20"/>
        <v>1.6000000000000014</v>
      </c>
      <c r="I61" s="18">
        <f t="shared" si="21"/>
        <v>1.6000000000000014</v>
      </c>
      <c r="J61" s="18"/>
      <c r="K61" s="18"/>
      <c r="L61" s="18"/>
      <c r="M61" s="18"/>
      <c r="N61" s="18">
        <f t="shared" si="22"/>
        <v>0</v>
      </c>
      <c r="O61" s="18">
        <f t="shared" si="18"/>
        <v>43.6</v>
      </c>
      <c r="P61" s="18">
        <f t="shared" si="19"/>
        <v>1.6000000000000014</v>
      </c>
      <c r="Q61" s="42">
        <v>1</v>
      </c>
    </row>
    <row r="62" spans="1:17" ht="12.75">
      <c r="A62" s="33">
        <v>205</v>
      </c>
      <c r="B62" s="34" t="s">
        <v>27</v>
      </c>
      <c r="C62" s="17" t="s">
        <v>29</v>
      </c>
      <c r="D62" s="17" t="s">
        <v>24</v>
      </c>
      <c r="E62" s="6" t="s">
        <v>30</v>
      </c>
      <c r="F62" s="17">
        <v>33.4</v>
      </c>
      <c r="G62" s="18">
        <v>0</v>
      </c>
      <c r="H62" s="18">
        <f t="shared" si="20"/>
        <v>0</v>
      </c>
      <c r="I62" s="18">
        <f t="shared" si="21"/>
        <v>0</v>
      </c>
      <c r="J62" s="18"/>
      <c r="K62" s="18"/>
      <c r="L62" s="18"/>
      <c r="M62" s="18"/>
      <c r="N62" s="18">
        <f t="shared" si="22"/>
        <v>0</v>
      </c>
      <c r="O62" s="18">
        <f t="shared" si="18"/>
        <v>33.4</v>
      </c>
      <c r="P62" s="18">
        <f t="shared" si="19"/>
        <v>0</v>
      </c>
      <c r="Q62" s="42">
        <v>2</v>
      </c>
    </row>
    <row r="63" spans="1:17" ht="12.75">
      <c r="A63" s="33">
        <v>206</v>
      </c>
      <c r="B63" s="34" t="s">
        <v>27</v>
      </c>
      <c r="C63" s="17" t="s">
        <v>57</v>
      </c>
      <c r="D63" s="17" t="s">
        <v>24</v>
      </c>
      <c r="E63" s="6" t="s">
        <v>31</v>
      </c>
      <c r="F63" s="17">
        <v>35.4</v>
      </c>
      <c r="G63" s="18">
        <v>0</v>
      </c>
      <c r="H63" s="18">
        <f t="shared" si="20"/>
        <v>0</v>
      </c>
      <c r="I63" s="18">
        <f t="shared" si="21"/>
        <v>0</v>
      </c>
      <c r="J63" s="18"/>
      <c r="K63" s="18"/>
      <c r="L63" s="18"/>
      <c r="M63" s="18"/>
      <c r="N63" s="18">
        <f t="shared" si="22"/>
        <v>0</v>
      </c>
      <c r="O63" s="18">
        <f t="shared" si="18"/>
        <v>35.4</v>
      </c>
      <c r="P63" s="18">
        <f t="shared" si="19"/>
        <v>0</v>
      </c>
      <c r="Q63" s="42">
        <v>3</v>
      </c>
    </row>
    <row r="64" spans="1:17" ht="12.75">
      <c r="A64" s="33">
        <v>207</v>
      </c>
      <c r="B64" s="34" t="s">
        <v>27</v>
      </c>
      <c r="C64" s="17" t="s">
        <v>51</v>
      </c>
      <c r="D64" s="17" t="s">
        <v>19</v>
      </c>
      <c r="E64" s="6" t="s">
        <v>153</v>
      </c>
      <c r="F64" s="17">
        <v>38.4</v>
      </c>
      <c r="G64" s="18">
        <v>0</v>
      </c>
      <c r="H64" s="18">
        <f t="shared" si="20"/>
        <v>0</v>
      </c>
      <c r="I64" s="18">
        <f t="shared" si="21"/>
        <v>0</v>
      </c>
      <c r="J64" s="18"/>
      <c r="K64" s="18"/>
      <c r="L64" s="18"/>
      <c r="M64" s="18"/>
      <c r="N64" s="18">
        <f t="shared" si="22"/>
        <v>0</v>
      </c>
      <c r="O64" s="18">
        <f t="shared" si="18"/>
        <v>38.4</v>
      </c>
      <c r="P64" s="18">
        <f t="shared" si="19"/>
        <v>0</v>
      </c>
      <c r="Q64" s="42">
        <v>4</v>
      </c>
    </row>
    <row r="65" spans="1:17" ht="13.5" thickBot="1">
      <c r="A65" s="44">
        <v>208</v>
      </c>
      <c r="B65" s="58" t="s">
        <v>27</v>
      </c>
      <c r="C65" s="46" t="s">
        <v>29</v>
      </c>
      <c r="D65" s="46" t="s">
        <v>24</v>
      </c>
      <c r="E65" s="45" t="s">
        <v>39</v>
      </c>
      <c r="F65" s="46">
        <v>33.6</v>
      </c>
      <c r="G65" s="47">
        <v>0</v>
      </c>
      <c r="H65" s="47">
        <f t="shared" si="20"/>
        <v>0</v>
      </c>
      <c r="I65" s="47">
        <f t="shared" si="21"/>
        <v>0</v>
      </c>
      <c r="J65" s="47"/>
      <c r="K65" s="47"/>
      <c r="L65" s="47"/>
      <c r="M65" s="47"/>
      <c r="N65" s="47">
        <f t="shared" si="22"/>
        <v>0</v>
      </c>
      <c r="O65" s="47">
        <f t="shared" si="18"/>
        <v>33.6</v>
      </c>
      <c r="P65" s="47">
        <f t="shared" si="19"/>
        <v>0</v>
      </c>
      <c r="Q65" s="59">
        <v>5</v>
      </c>
    </row>
  </sheetData>
  <mergeCells count="5">
    <mergeCell ref="C57:D57"/>
    <mergeCell ref="A1:M1"/>
    <mergeCell ref="A2:B2"/>
    <mergeCell ref="C34:D34"/>
    <mergeCell ref="C49:D49"/>
  </mergeCells>
  <conditionalFormatting sqref="G46:P65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G20" sqref="G20"/>
    </sheetView>
  </sheetViews>
  <sheetFormatPr defaultColWidth="9.00390625" defaultRowHeight="12.75"/>
  <cols>
    <col min="1" max="1" width="3.125" style="0" customWidth="1"/>
    <col min="2" max="2" width="2.25390625" style="0" customWidth="1"/>
    <col min="3" max="3" width="19.875" style="0" customWidth="1"/>
    <col min="5" max="5" width="50.25390625" style="0" customWidth="1"/>
  </cols>
  <sheetData>
    <row r="1" spans="1:10" ht="19.5" thickBot="1" thickTop="1">
      <c r="A1" s="105" t="s">
        <v>176</v>
      </c>
      <c r="B1" s="106"/>
      <c r="C1" s="106"/>
      <c r="D1" s="106"/>
      <c r="E1" s="106"/>
      <c r="F1" s="106"/>
      <c r="G1" s="106"/>
      <c r="H1" s="106"/>
      <c r="I1" s="106"/>
      <c r="J1" s="42"/>
    </row>
    <row r="2" spans="1:10" ht="16.5" thickBot="1">
      <c r="A2" s="108" t="s">
        <v>0</v>
      </c>
      <c r="B2" s="109"/>
      <c r="C2" s="43" t="s">
        <v>154</v>
      </c>
      <c r="D2" s="72" t="s">
        <v>102</v>
      </c>
      <c r="E2" s="73" t="s">
        <v>155</v>
      </c>
      <c r="F2" s="29" t="s">
        <v>14</v>
      </c>
      <c r="G2" s="35">
        <v>500</v>
      </c>
      <c r="H2" s="29" t="s">
        <v>1</v>
      </c>
      <c r="I2" s="21">
        <v>0</v>
      </c>
      <c r="J2" s="42"/>
    </row>
    <row r="3" spans="1:10" ht="72.75" thickBot="1">
      <c r="A3" s="32" t="s">
        <v>12</v>
      </c>
      <c r="B3" s="28"/>
      <c r="C3" s="7" t="s">
        <v>13</v>
      </c>
      <c r="D3" s="110" t="s">
        <v>103</v>
      </c>
      <c r="E3" s="111"/>
      <c r="F3" s="10" t="s">
        <v>4</v>
      </c>
      <c r="G3" s="36" t="s">
        <v>104</v>
      </c>
      <c r="H3" s="11" t="s">
        <v>6</v>
      </c>
      <c r="I3" s="12" t="s">
        <v>7</v>
      </c>
      <c r="J3" s="74" t="s">
        <v>9</v>
      </c>
    </row>
    <row r="4" spans="1:10" ht="15">
      <c r="A4" s="33"/>
      <c r="B4" s="34"/>
      <c r="C4" s="77" t="s">
        <v>111</v>
      </c>
      <c r="D4" s="17" t="s">
        <v>156</v>
      </c>
      <c r="E4" s="6"/>
      <c r="F4" s="75">
        <v>101.7</v>
      </c>
      <c r="G4" s="37">
        <v>5</v>
      </c>
      <c r="H4" s="18">
        <f aca="true" t="shared" si="0" ref="H4:H18">IF((F4-$I$2)&gt;0,F4-$I$2,0)</f>
        <v>101.7</v>
      </c>
      <c r="I4" s="6">
        <f aca="true" t="shared" si="1" ref="I4:I18">SUM(H4,G4)</f>
        <v>106.7</v>
      </c>
      <c r="J4" s="42">
        <v>1</v>
      </c>
    </row>
    <row r="5" spans="1:10" ht="15">
      <c r="A5" s="33"/>
      <c r="B5" s="34"/>
      <c r="C5" s="77" t="s">
        <v>112</v>
      </c>
      <c r="D5" s="17" t="s">
        <v>157</v>
      </c>
      <c r="E5" s="6"/>
      <c r="F5" s="75">
        <v>112.8</v>
      </c>
      <c r="G5" s="37">
        <v>20</v>
      </c>
      <c r="H5" s="18">
        <f t="shared" si="0"/>
        <v>112.8</v>
      </c>
      <c r="I5" s="6">
        <f t="shared" si="1"/>
        <v>132.8</v>
      </c>
      <c r="J5" s="42">
        <v>2</v>
      </c>
    </row>
    <row r="6" spans="1:10" ht="15">
      <c r="A6" s="33"/>
      <c r="B6" s="34"/>
      <c r="C6" s="77" t="s">
        <v>22</v>
      </c>
      <c r="D6" s="17" t="s">
        <v>161</v>
      </c>
      <c r="E6" s="6"/>
      <c r="F6" s="75">
        <v>158.7</v>
      </c>
      <c r="G6" s="37">
        <v>25</v>
      </c>
      <c r="H6" s="18">
        <f t="shared" si="0"/>
        <v>158.7</v>
      </c>
      <c r="I6" s="6">
        <f t="shared" si="1"/>
        <v>183.7</v>
      </c>
      <c r="J6" s="42">
        <v>3</v>
      </c>
    </row>
    <row r="7" spans="1:10" ht="15">
      <c r="A7" s="33"/>
      <c r="B7" s="34"/>
      <c r="C7" s="77" t="s">
        <v>108</v>
      </c>
      <c r="D7" s="17" t="s">
        <v>168</v>
      </c>
      <c r="E7" s="6"/>
      <c r="F7" s="75">
        <v>64.4</v>
      </c>
      <c r="G7" s="37">
        <v>160</v>
      </c>
      <c r="H7" s="18">
        <f t="shared" si="0"/>
        <v>64.4</v>
      </c>
      <c r="I7" s="6">
        <f t="shared" si="1"/>
        <v>224.4</v>
      </c>
      <c r="J7" s="42">
        <v>4</v>
      </c>
    </row>
    <row r="8" spans="1:10" ht="15">
      <c r="A8" s="33"/>
      <c r="B8" s="34"/>
      <c r="C8" s="77" t="s">
        <v>113</v>
      </c>
      <c r="D8" s="17" t="s">
        <v>167</v>
      </c>
      <c r="E8" s="6"/>
      <c r="F8" s="75">
        <v>83.4</v>
      </c>
      <c r="G8" s="37">
        <v>160</v>
      </c>
      <c r="H8" s="18">
        <f t="shared" si="0"/>
        <v>83.4</v>
      </c>
      <c r="I8" s="6">
        <f t="shared" si="1"/>
        <v>243.4</v>
      </c>
      <c r="J8" s="42">
        <v>5</v>
      </c>
    </row>
    <row r="9" spans="1:10" ht="15">
      <c r="A9" s="33"/>
      <c r="B9" s="34"/>
      <c r="C9" s="77" t="s">
        <v>106</v>
      </c>
      <c r="D9" s="17" t="s">
        <v>166</v>
      </c>
      <c r="E9" s="6"/>
      <c r="F9" s="75">
        <v>79</v>
      </c>
      <c r="G9" s="37">
        <v>165</v>
      </c>
      <c r="H9" s="18">
        <f t="shared" si="0"/>
        <v>79</v>
      </c>
      <c r="I9" s="6">
        <f t="shared" si="1"/>
        <v>244</v>
      </c>
      <c r="J9" s="42">
        <v>6</v>
      </c>
    </row>
    <row r="10" spans="1:10" ht="15">
      <c r="A10" s="33"/>
      <c r="B10" s="34"/>
      <c r="C10" s="77" t="s">
        <v>158</v>
      </c>
      <c r="D10" s="17" t="s">
        <v>159</v>
      </c>
      <c r="E10" s="6"/>
      <c r="F10" s="75">
        <v>90.7</v>
      </c>
      <c r="G10" s="37">
        <v>155</v>
      </c>
      <c r="H10" s="18">
        <f t="shared" si="0"/>
        <v>90.7</v>
      </c>
      <c r="I10" s="6">
        <f t="shared" si="1"/>
        <v>245.7</v>
      </c>
      <c r="J10" s="42">
        <v>7</v>
      </c>
    </row>
    <row r="11" spans="1:10" ht="15">
      <c r="A11" s="33"/>
      <c r="B11" s="34"/>
      <c r="C11" s="77" t="s">
        <v>107</v>
      </c>
      <c r="D11" s="17" t="s">
        <v>165</v>
      </c>
      <c r="E11" s="6"/>
      <c r="F11" s="75">
        <v>96</v>
      </c>
      <c r="G11" s="37">
        <v>155</v>
      </c>
      <c r="H11" s="18">
        <f t="shared" si="0"/>
        <v>96</v>
      </c>
      <c r="I11" s="6">
        <f t="shared" si="1"/>
        <v>251</v>
      </c>
      <c r="J11" s="42">
        <v>8</v>
      </c>
    </row>
    <row r="12" spans="1:10" ht="15">
      <c r="A12" s="33"/>
      <c r="B12" s="34"/>
      <c r="C12" s="77" t="s">
        <v>105</v>
      </c>
      <c r="D12" s="5" t="s">
        <v>162</v>
      </c>
      <c r="E12" s="6"/>
      <c r="F12" s="75">
        <v>93.1</v>
      </c>
      <c r="G12" s="37">
        <v>165</v>
      </c>
      <c r="H12" s="18">
        <f t="shared" si="0"/>
        <v>93.1</v>
      </c>
      <c r="I12" s="6">
        <f t="shared" si="1"/>
        <v>258.1</v>
      </c>
      <c r="J12" s="42">
        <v>9</v>
      </c>
    </row>
    <row r="13" spans="1:10" ht="15">
      <c r="A13" s="33"/>
      <c r="B13" s="34"/>
      <c r="C13" s="77" t="s">
        <v>110</v>
      </c>
      <c r="D13" s="5" t="s">
        <v>169</v>
      </c>
      <c r="E13" s="6"/>
      <c r="F13" s="75">
        <v>118.8</v>
      </c>
      <c r="G13" s="37">
        <v>150</v>
      </c>
      <c r="H13" s="18">
        <f t="shared" si="0"/>
        <v>118.8</v>
      </c>
      <c r="I13" s="6">
        <f t="shared" si="1"/>
        <v>268.8</v>
      </c>
      <c r="J13" s="42">
        <v>10</v>
      </c>
    </row>
    <row r="14" spans="1:10" ht="15">
      <c r="A14" s="33"/>
      <c r="B14" s="34"/>
      <c r="C14" s="77" t="s">
        <v>163</v>
      </c>
      <c r="D14" s="76" t="s">
        <v>164</v>
      </c>
      <c r="E14" s="6"/>
      <c r="F14" s="75">
        <v>117.5</v>
      </c>
      <c r="G14" s="37">
        <v>160</v>
      </c>
      <c r="H14" s="18">
        <f t="shared" si="0"/>
        <v>117.5</v>
      </c>
      <c r="I14" s="6">
        <f t="shared" si="1"/>
        <v>277.5</v>
      </c>
      <c r="J14" s="42">
        <v>11</v>
      </c>
    </row>
    <row r="15" spans="1:10" ht="15">
      <c r="A15" s="33"/>
      <c r="B15" s="34"/>
      <c r="C15" s="77" t="s">
        <v>172</v>
      </c>
      <c r="D15" s="17" t="s">
        <v>173</v>
      </c>
      <c r="E15" s="6"/>
      <c r="F15" s="75">
        <v>152.5</v>
      </c>
      <c r="G15" s="37">
        <v>170</v>
      </c>
      <c r="H15" s="18">
        <f t="shared" si="0"/>
        <v>152.5</v>
      </c>
      <c r="I15" s="6">
        <f t="shared" si="1"/>
        <v>322.5</v>
      </c>
      <c r="J15" s="42">
        <v>12</v>
      </c>
    </row>
    <row r="16" spans="1:10" ht="15">
      <c r="A16" s="33"/>
      <c r="B16" s="34"/>
      <c r="C16" s="77" t="s">
        <v>109</v>
      </c>
      <c r="D16" s="76" t="s">
        <v>160</v>
      </c>
      <c r="E16" s="6"/>
      <c r="F16" s="75">
        <v>88</v>
      </c>
      <c r="G16" s="37">
        <v>300</v>
      </c>
      <c r="H16" s="18">
        <f t="shared" si="0"/>
        <v>88</v>
      </c>
      <c r="I16" s="6">
        <f t="shared" si="1"/>
        <v>388</v>
      </c>
      <c r="J16" s="42">
        <v>13</v>
      </c>
    </row>
    <row r="17" spans="1:10" ht="15">
      <c r="A17" s="33"/>
      <c r="B17" s="37"/>
      <c r="C17" s="77" t="s">
        <v>174</v>
      </c>
      <c r="D17" s="5" t="s">
        <v>175</v>
      </c>
      <c r="E17" s="6"/>
      <c r="F17" s="75">
        <v>92.1</v>
      </c>
      <c r="G17" s="37">
        <v>315</v>
      </c>
      <c r="H17" s="18">
        <f t="shared" si="0"/>
        <v>92.1</v>
      </c>
      <c r="I17" s="6">
        <f t="shared" si="1"/>
        <v>407.1</v>
      </c>
      <c r="J17" s="42">
        <v>14</v>
      </c>
    </row>
    <row r="18" spans="1:10" ht="15">
      <c r="A18" s="81"/>
      <c r="B18" s="82"/>
      <c r="C18" s="83" t="s">
        <v>170</v>
      </c>
      <c r="D18" s="84" t="s">
        <v>171</v>
      </c>
      <c r="E18" s="85"/>
      <c r="F18" s="86">
        <v>99.2</v>
      </c>
      <c r="G18" s="82">
        <v>320</v>
      </c>
      <c r="H18" s="78">
        <f t="shared" si="0"/>
        <v>99.2</v>
      </c>
      <c r="I18" s="87">
        <f t="shared" si="1"/>
        <v>419.2</v>
      </c>
      <c r="J18" s="88">
        <v>15</v>
      </c>
    </row>
  </sheetData>
  <mergeCells count="3">
    <mergeCell ref="A1:I1"/>
    <mergeCell ref="A2:B2"/>
    <mergeCell ref="D3:E3"/>
  </mergeCells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</dc:creator>
  <cp:keywords/>
  <dc:description/>
  <cp:lastModifiedBy>Кир</cp:lastModifiedBy>
  <cp:lastPrinted>2003-07-12T08:54:12Z</cp:lastPrinted>
  <dcterms:created xsi:type="dcterms:W3CDTF">2001-05-23T15:46:40Z</dcterms:created>
  <dcterms:modified xsi:type="dcterms:W3CDTF">2004-03-18T11:21:27Z</dcterms:modified>
  <cp:category/>
  <cp:version/>
  <cp:contentType/>
  <cp:contentStatus/>
</cp:coreProperties>
</file>